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dolfi\Documents\BOWLING\2022-23\"/>
    </mc:Choice>
  </mc:AlternateContent>
  <xr:revisionPtr revIDLastSave="0" documentId="13_ncr:1_{AB44FE8E-F3A0-4481-B4AE-25CA0756E139}" xr6:coauthVersionLast="47" xr6:coauthVersionMax="47" xr10:uidLastSave="{00000000-0000-0000-0000-000000000000}"/>
  <bookViews>
    <workbookView xWindow="-120" yWindow="-120" windowWidth="20730" windowHeight="11160" firstSheet="6" activeTab="12" xr2:uid="{00000000-000D-0000-FFFF-FFFF00000000}"/>
  </bookViews>
  <sheets>
    <sheet name="B Input" sheetId="1" r:id="rId1"/>
    <sheet name="G Input" sheetId="2" r:id="rId2"/>
    <sheet name="B Q Stand" sheetId="3" r:id="rId3"/>
    <sheet name="G Q Stand" sheetId="4" r:id="rId4"/>
    <sheet name="All Stars" sheetId="5" r:id="rId5"/>
    <sheet name="B All Stars" sheetId="6" r:id="rId6"/>
    <sheet name="G All Stars" sheetId="7" r:id="rId7"/>
    <sheet name="B Finals" sheetId="8" r:id="rId8"/>
    <sheet name="G Finals" sheetId="9" r:id="rId9"/>
    <sheet name="B Semi Bracket" sheetId="10" r:id="rId10"/>
    <sheet name="B Semi" sheetId="11" r:id="rId11"/>
    <sheet name="G Semi Bracket" sheetId="12" r:id="rId12"/>
    <sheet name="G Semi" sheetId="13" r:id="rId13"/>
  </sheets>
  <calcPr calcId="181029"/>
</workbook>
</file>

<file path=xl/calcChain.xml><?xml version="1.0" encoding="utf-8"?>
<calcChain xmlns="http://schemas.openxmlformats.org/spreadsheetml/2006/main">
  <c r="V23" i="2" l="1"/>
  <c r="AA23" i="2"/>
  <c r="M11" i="13"/>
  <c r="M10" i="13"/>
  <c r="M9" i="13"/>
  <c r="F5" i="13"/>
  <c r="F4" i="13"/>
  <c r="F3" i="12"/>
  <c r="F2" i="12"/>
  <c r="M14" i="11"/>
  <c r="M13" i="11"/>
  <c r="M11" i="11"/>
  <c r="M12" i="11"/>
  <c r="M9" i="11"/>
  <c r="M10" i="11"/>
  <c r="F5" i="11"/>
  <c r="F4" i="11"/>
  <c r="F3" i="10"/>
  <c r="F2" i="10"/>
  <c r="L32" i="9"/>
  <c r="E22" i="9"/>
  <c r="L18" i="9"/>
  <c r="E14" i="9"/>
  <c r="A2" i="9"/>
  <c r="J1" i="9"/>
  <c r="L32" i="8"/>
  <c r="E22" i="8"/>
  <c r="L18" i="8"/>
  <c r="E14" i="8"/>
  <c r="A2" i="8"/>
  <c r="J1" i="8"/>
  <c r="D27" i="7"/>
  <c r="C27" i="7"/>
  <c r="B27" i="7"/>
  <c r="D23" i="7"/>
  <c r="C23" i="7"/>
  <c r="B23" i="7"/>
  <c r="D11" i="7"/>
  <c r="C11" i="7"/>
  <c r="B11" i="7"/>
  <c r="D22" i="7"/>
  <c r="C22" i="7"/>
  <c r="B22" i="7"/>
  <c r="D24" i="7"/>
  <c r="C24" i="7"/>
  <c r="B24" i="7"/>
  <c r="D16" i="7"/>
  <c r="C16" i="7"/>
  <c r="B16" i="7"/>
  <c r="D19" i="7"/>
  <c r="C19" i="7"/>
  <c r="B19" i="7"/>
  <c r="D14" i="7"/>
  <c r="C14" i="7"/>
  <c r="B14" i="7"/>
  <c r="D13" i="7"/>
  <c r="C13" i="7"/>
  <c r="B13" i="7"/>
  <c r="D12" i="7"/>
  <c r="C12" i="7"/>
  <c r="B12" i="7"/>
  <c r="D18" i="7"/>
  <c r="C18" i="7"/>
  <c r="B18" i="7"/>
  <c r="D10" i="7"/>
  <c r="C10" i="7"/>
  <c r="B10" i="7"/>
  <c r="D29" i="7"/>
  <c r="C29" i="7"/>
  <c r="B29" i="7"/>
  <c r="D25" i="7"/>
  <c r="C25" i="7"/>
  <c r="B25" i="7"/>
  <c r="D26" i="7"/>
  <c r="C26" i="7"/>
  <c r="B26" i="7"/>
  <c r="D20" i="7"/>
  <c r="C20" i="7"/>
  <c r="B20" i="7"/>
  <c r="D15" i="7"/>
  <c r="C15" i="7"/>
  <c r="B15" i="7"/>
  <c r="D28" i="7"/>
  <c r="C28" i="7"/>
  <c r="B28" i="7"/>
  <c r="D17" i="7"/>
  <c r="C17" i="7"/>
  <c r="B17" i="7"/>
  <c r="D21" i="7"/>
  <c r="C21" i="7"/>
  <c r="B21" i="7"/>
  <c r="A4" i="7"/>
  <c r="D32" i="6"/>
  <c r="C32" i="6"/>
  <c r="B32" i="6"/>
  <c r="D29" i="6"/>
  <c r="C29" i="6"/>
  <c r="B29" i="6"/>
  <c r="D33" i="6"/>
  <c r="C33" i="6"/>
  <c r="B33" i="6"/>
  <c r="D31" i="6"/>
  <c r="C31" i="6"/>
  <c r="B31" i="6"/>
  <c r="D28" i="6"/>
  <c r="C28" i="6"/>
  <c r="B28" i="6"/>
  <c r="D34" i="6"/>
  <c r="C34" i="6"/>
  <c r="B34" i="6"/>
  <c r="D14" i="6"/>
  <c r="C14" i="6"/>
  <c r="B14" i="6"/>
  <c r="D13" i="6"/>
  <c r="C13" i="6"/>
  <c r="B13" i="6"/>
  <c r="D10" i="6"/>
  <c r="C10" i="6"/>
  <c r="B10" i="6"/>
  <c r="D8" i="6"/>
  <c r="C8" i="6"/>
  <c r="B8" i="6"/>
  <c r="D15" i="6"/>
  <c r="C15" i="6"/>
  <c r="B15" i="6"/>
  <c r="D25" i="6"/>
  <c r="C25" i="6"/>
  <c r="B25" i="6"/>
  <c r="D22" i="6"/>
  <c r="C22" i="6"/>
  <c r="B22" i="6"/>
  <c r="D12" i="6"/>
  <c r="C12" i="6"/>
  <c r="B12" i="6"/>
  <c r="D20" i="6"/>
  <c r="C20" i="6"/>
  <c r="B20" i="6"/>
  <c r="D18" i="6"/>
  <c r="C18" i="6"/>
  <c r="B18" i="6"/>
  <c r="D30" i="6"/>
  <c r="C30" i="6"/>
  <c r="B30" i="6"/>
  <c r="D43" i="6"/>
  <c r="C43" i="6"/>
  <c r="B43" i="6"/>
  <c r="D26" i="6"/>
  <c r="C26" i="6"/>
  <c r="B26" i="6"/>
  <c r="D24" i="6"/>
  <c r="C24" i="6"/>
  <c r="B24" i="6"/>
  <c r="D17" i="6"/>
  <c r="C17" i="6"/>
  <c r="B17" i="6"/>
  <c r="D21" i="6"/>
  <c r="C21" i="6"/>
  <c r="B21" i="6"/>
  <c r="D42" i="6"/>
  <c r="C42" i="6"/>
  <c r="B42" i="6"/>
  <c r="D41" i="6"/>
  <c r="C41" i="6"/>
  <c r="B41" i="6"/>
  <c r="D35" i="6"/>
  <c r="C35" i="6"/>
  <c r="B35" i="6"/>
  <c r="D37" i="6"/>
  <c r="C37" i="6"/>
  <c r="B37" i="6"/>
  <c r="D9" i="6"/>
  <c r="C9" i="6"/>
  <c r="B9" i="6"/>
  <c r="D7" i="6"/>
  <c r="C7" i="6"/>
  <c r="B7" i="6"/>
  <c r="D16" i="6"/>
  <c r="C16" i="6"/>
  <c r="B16" i="6"/>
  <c r="D23" i="6"/>
  <c r="C23" i="6"/>
  <c r="B23" i="6"/>
  <c r="D45" i="6"/>
  <c r="C45" i="6"/>
  <c r="B45" i="6"/>
  <c r="D44" i="6"/>
  <c r="C44" i="6"/>
  <c r="B44" i="6"/>
  <c r="D38" i="6"/>
  <c r="C38" i="6"/>
  <c r="B38" i="6"/>
  <c r="D40" i="6"/>
  <c r="C40" i="6"/>
  <c r="B40" i="6"/>
  <c r="D11" i="6"/>
  <c r="C11" i="6"/>
  <c r="B11" i="6"/>
  <c r="D19" i="6"/>
  <c r="C19" i="6"/>
  <c r="B19" i="6"/>
  <c r="D27" i="6"/>
  <c r="C27" i="6"/>
  <c r="B27" i="6"/>
  <c r="D36" i="6"/>
  <c r="C36" i="6"/>
  <c r="B36" i="6"/>
  <c r="D39" i="6"/>
  <c r="C39" i="6"/>
  <c r="B39" i="6"/>
  <c r="A2" i="6"/>
  <c r="D62" i="5"/>
  <c r="C62" i="5"/>
  <c r="B62" i="5"/>
  <c r="D47" i="5"/>
  <c r="C47" i="5"/>
  <c r="B47" i="5"/>
  <c r="D26" i="5"/>
  <c r="C26" i="5"/>
  <c r="B26" i="5"/>
  <c r="D46" i="5"/>
  <c r="C46" i="5"/>
  <c r="B46" i="5"/>
  <c r="D49" i="5"/>
  <c r="C49" i="5"/>
  <c r="B49" i="5"/>
  <c r="D36" i="5"/>
  <c r="C36" i="5"/>
  <c r="B36" i="5"/>
  <c r="D40" i="5"/>
  <c r="C40" i="5"/>
  <c r="B40" i="5"/>
  <c r="D31" i="5"/>
  <c r="C31" i="5"/>
  <c r="B31" i="5"/>
  <c r="D32" i="5"/>
  <c r="C32" i="5"/>
  <c r="B32" i="5"/>
  <c r="D29" i="5"/>
  <c r="C29" i="5"/>
  <c r="B29" i="5"/>
  <c r="D39" i="5"/>
  <c r="C39" i="5"/>
  <c r="B39" i="5"/>
  <c r="D18" i="5"/>
  <c r="C18" i="5"/>
  <c r="B18" i="5"/>
  <c r="D65" i="5"/>
  <c r="C65" i="5"/>
  <c r="B65" i="5"/>
  <c r="D58" i="5"/>
  <c r="C58" i="5"/>
  <c r="B58" i="5"/>
  <c r="D61" i="5"/>
  <c r="C61" i="5"/>
  <c r="B61" i="5"/>
  <c r="D41" i="5"/>
  <c r="C41" i="5"/>
  <c r="B41" i="5"/>
  <c r="D33" i="5"/>
  <c r="C33" i="5"/>
  <c r="B33" i="5"/>
  <c r="D64" i="5"/>
  <c r="C64" i="5"/>
  <c r="B64" i="5"/>
  <c r="D38" i="5"/>
  <c r="C38" i="5"/>
  <c r="B38" i="5"/>
  <c r="D45" i="5"/>
  <c r="C45" i="5"/>
  <c r="B45" i="5"/>
  <c r="D42" i="5"/>
  <c r="C42" i="5"/>
  <c r="B42" i="5"/>
  <c r="D35" i="5"/>
  <c r="C35" i="5"/>
  <c r="B35" i="5"/>
  <c r="D44" i="5"/>
  <c r="C44" i="5"/>
  <c r="B44" i="5"/>
  <c r="D43" i="5"/>
  <c r="C43" i="5"/>
  <c r="B43" i="5"/>
  <c r="D34" i="5"/>
  <c r="C34" i="5"/>
  <c r="B34" i="5"/>
  <c r="D48" i="5"/>
  <c r="C48" i="5"/>
  <c r="B48" i="5"/>
  <c r="D14" i="5"/>
  <c r="C14" i="5"/>
  <c r="B14" i="5"/>
  <c r="D13" i="5"/>
  <c r="C13" i="5"/>
  <c r="B13" i="5"/>
  <c r="D10" i="5"/>
  <c r="C10" i="5"/>
  <c r="B10" i="5"/>
  <c r="D8" i="5"/>
  <c r="C8" i="5"/>
  <c r="B8" i="5"/>
  <c r="D15" i="5"/>
  <c r="C15" i="5"/>
  <c r="B15" i="5"/>
  <c r="D27" i="5"/>
  <c r="C27" i="5"/>
  <c r="B27" i="5"/>
  <c r="D23" i="5"/>
  <c r="C23" i="5"/>
  <c r="B23" i="5"/>
  <c r="D12" i="5"/>
  <c r="C12" i="5"/>
  <c r="B12" i="5"/>
  <c r="D21" i="5"/>
  <c r="C21" i="5"/>
  <c r="B21" i="5"/>
  <c r="D19" i="5"/>
  <c r="C19" i="5"/>
  <c r="B19" i="5"/>
  <c r="D37" i="5"/>
  <c r="C37" i="5"/>
  <c r="B37" i="5"/>
  <c r="D59" i="5"/>
  <c r="C59" i="5"/>
  <c r="B59" i="5"/>
  <c r="D28" i="5"/>
  <c r="C28" i="5"/>
  <c r="B28" i="5"/>
  <c r="D25" i="5"/>
  <c r="C25" i="5"/>
  <c r="B25" i="5"/>
  <c r="D17" i="5"/>
  <c r="C17" i="5"/>
  <c r="B17" i="5"/>
  <c r="D22" i="5"/>
  <c r="C22" i="5"/>
  <c r="B22" i="5"/>
  <c r="D57" i="5"/>
  <c r="C57" i="5"/>
  <c r="B57" i="5"/>
  <c r="D56" i="5"/>
  <c r="C56" i="5"/>
  <c r="B56" i="5"/>
  <c r="D50" i="5"/>
  <c r="C50" i="5"/>
  <c r="B50" i="5"/>
  <c r="D52" i="5"/>
  <c r="C52" i="5"/>
  <c r="B52" i="5"/>
  <c r="D9" i="5"/>
  <c r="C9" i="5"/>
  <c r="B9" i="5"/>
  <c r="D7" i="5"/>
  <c r="C7" i="5"/>
  <c r="B7" i="5"/>
  <c r="D16" i="5"/>
  <c r="C16" i="5"/>
  <c r="B16" i="5"/>
  <c r="D24" i="5"/>
  <c r="C24" i="5"/>
  <c r="B24" i="5"/>
  <c r="D63" i="5"/>
  <c r="C63" i="5"/>
  <c r="B63" i="5"/>
  <c r="D60" i="5"/>
  <c r="C60" i="5"/>
  <c r="B60" i="5"/>
  <c r="D53" i="5"/>
  <c r="C53" i="5"/>
  <c r="B53" i="5"/>
  <c r="D55" i="5"/>
  <c r="C55" i="5"/>
  <c r="B55" i="5"/>
  <c r="D11" i="5"/>
  <c r="C11" i="5"/>
  <c r="B11" i="5"/>
  <c r="D20" i="5"/>
  <c r="C20" i="5"/>
  <c r="B20" i="5"/>
  <c r="D30" i="5"/>
  <c r="C30" i="5"/>
  <c r="B30" i="5"/>
  <c r="D51" i="5"/>
  <c r="C51" i="5"/>
  <c r="B51" i="5"/>
  <c r="D54" i="5"/>
  <c r="C54" i="5"/>
  <c r="B54" i="5"/>
  <c r="A2" i="5"/>
  <c r="L11" i="4"/>
  <c r="K11" i="4"/>
  <c r="J11" i="4"/>
  <c r="I11" i="4"/>
  <c r="H11" i="4"/>
  <c r="G11" i="4"/>
  <c r="F11" i="4"/>
  <c r="E11" i="4"/>
  <c r="D11" i="4"/>
  <c r="C11" i="4"/>
  <c r="B11" i="4"/>
  <c r="L10" i="4"/>
  <c r="K10" i="4"/>
  <c r="J10" i="4"/>
  <c r="I10" i="4"/>
  <c r="H10" i="4"/>
  <c r="G10" i="4"/>
  <c r="F10" i="4"/>
  <c r="E10" i="4"/>
  <c r="D10" i="4"/>
  <c r="C10" i="4"/>
  <c r="B10" i="4"/>
  <c r="L12" i="4"/>
  <c r="K12" i="4"/>
  <c r="J12" i="4"/>
  <c r="I12" i="4"/>
  <c r="H12" i="4"/>
  <c r="G12" i="4"/>
  <c r="F12" i="4"/>
  <c r="E12" i="4"/>
  <c r="D12" i="4"/>
  <c r="C12" i="4"/>
  <c r="B12" i="4"/>
  <c r="G4" i="4"/>
  <c r="G3" i="4"/>
  <c r="L15" i="3"/>
  <c r="K15" i="3"/>
  <c r="J15" i="3"/>
  <c r="I15" i="3"/>
  <c r="H15" i="3"/>
  <c r="G15" i="3"/>
  <c r="F15" i="3"/>
  <c r="E15" i="3"/>
  <c r="D15" i="3"/>
  <c r="C15" i="3"/>
  <c r="B15" i="3"/>
  <c r="L10" i="3"/>
  <c r="K10" i="3"/>
  <c r="J10" i="3"/>
  <c r="I10" i="3"/>
  <c r="H10" i="3"/>
  <c r="G10" i="3"/>
  <c r="F10" i="3"/>
  <c r="E10" i="3"/>
  <c r="D10" i="3"/>
  <c r="C10" i="3"/>
  <c r="B10" i="3"/>
  <c r="L13" i="3"/>
  <c r="K13" i="3"/>
  <c r="J13" i="3"/>
  <c r="I13" i="3"/>
  <c r="H13" i="3"/>
  <c r="G13" i="3"/>
  <c r="F13" i="3"/>
  <c r="E13" i="3"/>
  <c r="D13" i="3"/>
  <c r="C13" i="3"/>
  <c r="B13" i="3"/>
  <c r="L14" i="3"/>
  <c r="K14" i="3"/>
  <c r="J14" i="3"/>
  <c r="I14" i="3"/>
  <c r="H14" i="3"/>
  <c r="G14" i="3"/>
  <c r="F14" i="3"/>
  <c r="E14" i="3"/>
  <c r="D14" i="3"/>
  <c r="C14" i="3"/>
  <c r="B14" i="3"/>
  <c r="L11" i="3"/>
  <c r="K11" i="3"/>
  <c r="J11" i="3"/>
  <c r="I11" i="3"/>
  <c r="H11" i="3"/>
  <c r="G11" i="3"/>
  <c r="F11" i="3"/>
  <c r="E11" i="3"/>
  <c r="D11" i="3"/>
  <c r="C11" i="3"/>
  <c r="B11" i="3"/>
  <c r="L12" i="3"/>
  <c r="K12" i="3"/>
  <c r="J12" i="3"/>
  <c r="I12" i="3"/>
  <c r="H12" i="3"/>
  <c r="G12" i="3"/>
  <c r="F12" i="3"/>
  <c r="E12" i="3"/>
  <c r="D12" i="3"/>
  <c r="C12" i="3"/>
  <c r="B12" i="3"/>
  <c r="G4" i="3"/>
  <c r="G3" i="3"/>
  <c r="AA39" i="2"/>
  <c r="AC38" i="2"/>
  <c r="AB38" i="2"/>
  <c r="AA38" i="2"/>
  <c r="Z38" i="2"/>
  <c r="V38" i="2"/>
  <c r="R38" i="2"/>
  <c r="N38" i="2"/>
  <c r="J38" i="2"/>
  <c r="F38" i="2"/>
  <c r="F37" i="2" s="1"/>
  <c r="AC37" i="2"/>
  <c r="AB37" i="2"/>
  <c r="AA37" i="2"/>
  <c r="AC36" i="2"/>
  <c r="AB36" i="2"/>
  <c r="AA36" i="2"/>
  <c r="AC35" i="2"/>
  <c r="AB35" i="2"/>
  <c r="AA35" i="2"/>
  <c r="Z35" i="2"/>
  <c r="V35" i="2"/>
  <c r="R35" i="2"/>
  <c r="N35" i="2"/>
  <c r="J35" i="2"/>
  <c r="F35" i="2"/>
  <c r="AC34" i="2"/>
  <c r="AB34" i="2"/>
  <c r="AA34" i="2"/>
  <c r="AC33" i="2"/>
  <c r="AB33" i="2"/>
  <c r="AA33" i="2"/>
  <c r="AC32" i="2"/>
  <c r="AB32" i="2"/>
  <c r="AA32" i="2"/>
  <c r="AC31" i="2"/>
  <c r="AB31" i="2"/>
  <c r="AA31" i="2"/>
  <c r="AA27" i="2"/>
  <c r="AC26" i="2"/>
  <c r="AB26" i="2"/>
  <c r="AA26" i="2"/>
  <c r="Z26" i="2"/>
  <c r="V26" i="2"/>
  <c r="R26" i="2"/>
  <c r="N26" i="2"/>
  <c r="J26" i="2"/>
  <c r="F26" i="2"/>
  <c r="AC25" i="2"/>
  <c r="AB25" i="2"/>
  <c r="AA25" i="2"/>
  <c r="F25" i="2"/>
  <c r="AC24" i="2"/>
  <c r="AB24" i="2"/>
  <c r="AA24" i="2"/>
  <c r="AC23" i="2"/>
  <c r="AB23" i="2"/>
  <c r="Z23" i="2"/>
  <c r="R23" i="2"/>
  <c r="N23" i="2"/>
  <c r="J23" i="2"/>
  <c r="F23" i="2"/>
  <c r="AC22" i="2"/>
  <c r="AB22" i="2"/>
  <c r="AA22" i="2"/>
  <c r="AC21" i="2"/>
  <c r="AB21" i="2"/>
  <c r="AA21" i="2"/>
  <c r="AC20" i="2"/>
  <c r="AB20" i="2"/>
  <c r="AA20" i="2"/>
  <c r="AC19" i="2"/>
  <c r="AB19" i="2"/>
  <c r="AA19" i="2"/>
  <c r="AA15" i="2"/>
  <c r="AC14" i="2"/>
  <c r="AB14" i="2"/>
  <c r="AA14" i="2"/>
  <c r="Z14" i="2"/>
  <c r="V14" i="2"/>
  <c r="R14" i="2"/>
  <c r="N14" i="2"/>
  <c r="J14" i="2"/>
  <c r="F14" i="2"/>
  <c r="F13" i="2" s="1"/>
  <c r="AC13" i="2"/>
  <c r="AB13" i="2"/>
  <c r="AA13" i="2"/>
  <c r="AC12" i="2"/>
  <c r="AB12" i="2"/>
  <c r="AA12" i="2"/>
  <c r="AC11" i="2"/>
  <c r="AB11" i="2"/>
  <c r="AA11" i="2"/>
  <c r="Z11" i="2"/>
  <c r="V11" i="2"/>
  <c r="R11" i="2"/>
  <c r="N11" i="2"/>
  <c r="J11" i="2"/>
  <c r="F11" i="2"/>
  <c r="AC10" i="2"/>
  <c r="AB10" i="2"/>
  <c r="AA10" i="2"/>
  <c r="AC9" i="2"/>
  <c r="AB9" i="2"/>
  <c r="AA9" i="2"/>
  <c r="AC8" i="2"/>
  <c r="AB8" i="2"/>
  <c r="AA8" i="2"/>
  <c r="AC7" i="2"/>
  <c r="AB7" i="2"/>
  <c r="AA7" i="2"/>
  <c r="AA75" i="1"/>
  <c r="AC74" i="1"/>
  <c r="AB74" i="1"/>
  <c r="AA74" i="1"/>
  <c r="Z74" i="1"/>
  <c r="V74" i="1"/>
  <c r="R74" i="1"/>
  <c r="N74" i="1"/>
  <c r="J74" i="1"/>
  <c r="F74" i="1"/>
  <c r="F73" i="1" s="1"/>
  <c r="AC73" i="1"/>
  <c r="AB73" i="1"/>
  <c r="AA73" i="1"/>
  <c r="AC72" i="1"/>
  <c r="AB72" i="1"/>
  <c r="AA72" i="1"/>
  <c r="AC71" i="1"/>
  <c r="AB71" i="1"/>
  <c r="AA71" i="1"/>
  <c r="Z71" i="1"/>
  <c r="V71" i="1"/>
  <c r="R71" i="1"/>
  <c r="N71" i="1"/>
  <c r="J71" i="1"/>
  <c r="F71" i="1"/>
  <c r="AC70" i="1"/>
  <c r="AB70" i="1"/>
  <c r="AA70" i="1"/>
  <c r="AC69" i="1"/>
  <c r="AB69" i="1"/>
  <c r="AA69" i="1"/>
  <c r="AC68" i="1"/>
  <c r="AB68" i="1"/>
  <c r="AA68" i="1"/>
  <c r="AC67" i="1"/>
  <c r="AB67" i="1"/>
  <c r="AA67" i="1"/>
  <c r="AA63" i="1"/>
  <c r="AC62" i="1"/>
  <c r="AB62" i="1"/>
  <c r="AA62" i="1"/>
  <c r="Z62" i="1"/>
  <c r="V62" i="1"/>
  <c r="R62" i="1"/>
  <c r="N62" i="1"/>
  <c r="J62" i="1"/>
  <c r="F62" i="1"/>
  <c r="F61" i="1" s="1"/>
  <c r="AC61" i="1"/>
  <c r="AB61" i="1"/>
  <c r="AA61" i="1"/>
  <c r="AC60" i="1"/>
  <c r="AB60" i="1"/>
  <c r="AA60" i="1"/>
  <c r="AC59" i="1"/>
  <c r="AB59" i="1"/>
  <c r="AA59" i="1"/>
  <c r="Z59" i="1"/>
  <c r="V59" i="1"/>
  <c r="R59" i="1"/>
  <c r="N59" i="1"/>
  <c r="J59" i="1"/>
  <c r="F59" i="1"/>
  <c r="AC58" i="1"/>
  <c r="AB58" i="1"/>
  <c r="AA58" i="1"/>
  <c r="AC57" i="1"/>
  <c r="AB57" i="1"/>
  <c r="AA57" i="1"/>
  <c r="AC56" i="1"/>
  <c r="AB56" i="1"/>
  <c r="AA56" i="1"/>
  <c r="AC55" i="1"/>
  <c r="AB55" i="1"/>
  <c r="AA55" i="1"/>
  <c r="AA51" i="1"/>
  <c r="AC50" i="1"/>
  <c r="AB50" i="1"/>
  <c r="AA50" i="1"/>
  <c r="Z50" i="1"/>
  <c r="V50" i="1"/>
  <c r="R50" i="1"/>
  <c r="N50" i="1"/>
  <c r="J50" i="1"/>
  <c r="F50" i="1"/>
  <c r="F49" i="1" s="1"/>
  <c r="AC49" i="1"/>
  <c r="AB49" i="1"/>
  <c r="AA49" i="1"/>
  <c r="AC48" i="1"/>
  <c r="AB48" i="1"/>
  <c r="AA48" i="1"/>
  <c r="AC47" i="1"/>
  <c r="AB47" i="1"/>
  <c r="AA47" i="1"/>
  <c r="Z47" i="1"/>
  <c r="V47" i="1"/>
  <c r="R47" i="1"/>
  <c r="N47" i="1"/>
  <c r="J47" i="1"/>
  <c r="F47" i="1"/>
  <c r="AC46" i="1"/>
  <c r="AB46" i="1"/>
  <c r="AA46" i="1"/>
  <c r="AC45" i="1"/>
  <c r="AB45" i="1"/>
  <c r="AA45" i="1"/>
  <c r="AC44" i="1"/>
  <c r="AB44" i="1"/>
  <c r="AA44" i="1"/>
  <c r="AC43" i="1"/>
  <c r="AB43" i="1"/>
  <c r="AA43" i="1"/>
  <c r="AA39" i="1"/>
  <c r="AC38" i="1"/>
  <c r="AB38" i="1"/>
  <c r="AA38" i="1"/>
  <c r="Z38" i="1"/>
  <c r="V38" i="1"/>
  <c r="R38" i="1"/>
  <c r="N38" i="1"/>
  <c r="J38" i="1"/>
  <c r="F38" i="1"/>
  <c r="F37" i="1" s="1"/>
  <c r="AC37" i="1"/>
  <c r="AB37" i="1"/>
  <c r="AA37" i="1"/>
  <c r="AC36" i="1"/>
  <c r="AB36" i="1"/>
  <c r="AA36" i="1"/>
  <c r="AC35" i="1"/>
  <c r="AB35" i="1"/>
  <c r="AA35" i="1"/>
  <c r="Z35" i="1"/>
  <c r="V35" i="1"/>
  <c r="R35" i="1"/>
  <c r="N35" i="1"/>
  <c r="J35" i="1"/>
  <c r="F35" i="1"/>
  <c r="AC34" i="1"/>
  <c r="AB34" i="1"/>
  <c r="AA34" i="1"/>
  <c r="AC33" i="1"/>
  <c r="AB33" i="1"/>
  <c r="AA33" i="1"/>
  <c r="AC32" i="1"/>
  <c r="AB32" i="1"/>
  <c r="AA32" i="1"/>
  <c r="AC31" i="1"/>
  <c r="AB31" i="1"/>
  <c r="AA31" i="1"/>
  <c r="AA27" i="1"/>
  <c r="AC26" i="1"/>
  <c r="AB26" i="1"/>
  <c r="AA26" i="1"/>
  <c r="Z26" i="1"/>
  <c r="V26" i="1"/>
  <c r="R26" i="1"/>
  <c r="N26" i="1"/>
  <c r="J26" i="1"/>
  <c r="F26" i="1"/>
  <c r="F25" i="1" s="1"/>
  <c r="AC25" i="1"/>
  <c r="AB25" i="1"/>
  <c r="AA25" i="1"/>
  <c r="AC24" i="1"/>
  <c r="AB24" i="1"/>
  <c r="AA24" i="1"/>
  <c r="AC23" i="1"/>
  <c r="AB23" i="1"/>
  <c r="AA23" i="1"/>
  <c r="Z23" i="1"/>
  <c r="V23" i="1"/>
  <c r="R23" i="1"/>
  <c r="N23" i="1"/>
  <c r="J23" i="1"/>
  <c r="F23" i="1"/>
  <c r="AC22" i="1"/>
  <c r="AB22" i="1"/>
  <c r="AA22" i="1"/>
  <c r="AC21" i="1"/>
  <c r="AB21" i="1"/>
  <c r="AA21" i="1"/>
  <c r="AC20" i="1"/>
  <c r="AB20" i="1"/>
  <c r="AA20" i="1"/>
  <c r="AC19" i="1"/>
  <c r="AB19" i="1"/>
  <c r="AA19" i="1"/>
  <c r="AA15" i="1"/>
  <c r="AC14" i="1"/>
  <c r="AB14" i="1"/>
  <c r="AA14" i="1"/>
  <c r="Z14" i="1"/>
  <c r="V14" i="1"/>
  <c r="R14" i="1"/>
  <c r="N14" i="1"/>
  <c r="J14" i="1"/>
  <c r="F14" i="1"/>
  <c r="F13" i="1" s="1"/>
  <c r="AC13" i="1"/>
  <c r="AB13" i="1"/>
  <c r="AA13" i="1"/>
  <c r="AC12" i="1"/>
  <c r="AB12" i="1"/>
  <c r="AA12" i="1"/>
  <c r="AC11" i="1"/>
  <c r="AB11" i="1"/>
  <c r="AA11" i="1"/>
  <c r="Z11" i="1"/>
  <c r="V11" i="1"/>
  <c r="R11" i="1"/>
  <c r="N11" i="1"/>
  <c r="J11" i="1"/>
  <c r="F11" i="1"/>
  <c r="AC10" i="1"/>
  <c r="AB10" i="1"/>
  <c r="AA10" i="1"/>
  <c r="AC9" i="1"/>
  <c r="AB9" i="1"/>
  <c r="AA9" i="1"/>
  <c r="AC8" i="1"/>
  <c r="AB8" i="1"/>
  <c r="AA8" i="1"/>
  <c r="AC7" i="1"/>
  <c r="AB7" i="1"/>
  <c r="AA7" i="1"/>
  <c r="O32" i="9" l="1"/>
  <c r="G7" i="9" s="1"/>
  <c r="O32" i="8"/>
  <c r="G7" i="8" s="1"/>
  <c r="G9" i="8"/>
  <c r="J37" i="2"/>
  <c r="J25" i="1"/>
  <c r="N25" i="1" s="1"/>
  <c r="R25" i="1" s="1"/>
  <c r="V25" i="1" s="1"/>
  <c r="Z25" i="1" s="1"/>
  <c r="J13" i="2"/>
  <c r="N13" i="2" s="1"/>
  <c r="R13" i="2" s="1"/>
  <c r="V13" i="2" s="1"/>
  <c r="Z13" i="2" s="1"/>
  <c r="H16" i="9"/>
  <c r="J49" i="1"/>
  <c r="N49" i="1" s="1"/>
  <c r="R49" i="1" s="1"/>
  <c r="V49" i="1" s="1"/>
  <c r="Z49" i="1" s="1"/>
  <c r="M12" i="3"/>
  <c r="M10" i="3"/>
  <c r="M12" i="4"/>
  <c r="O24" i="8"/>
  <c r="G5" i="8" s="1"/>
  <c r="N37" i="2"/>
  <c r="R37" i="2" s="1"/>
  <c r="V37" i="2" s="1"/>
  <c r="Z37" i="2" s="1"/>
  <c r="M13" i="3"/>
  <c r="H16" i="8"/>
  <c r="G9" i="9"/>
  <c r="J37" i="1"/>
  <c r="N37" i="1" s="1"/>
  <c r="R37" i="1" s="1"/>
  <c r="V37" i="1" s="1"/>
  <c r="Z37" i="1" s="1"/>
  <c r="J61" i="1"/>
  <c r="N61" i="1" s="1"/>
  <c r="R61" i="1" s="1"/>
  <c r="V61" i="1" s="1"/>
  <c r="Z61" i="1" s="1"/>
  <c r="M14" i="3"/>
  <c r="M11" i="4"/>
  <c r="O24" i="9"/>
  <c r="G5" i="9" s="1"/>
  <c r="J13" i="1"/>
  <c r="N13" i="1" s="1"/>
  <c r="R13" i="1" s="1"/>
  <c r="V13" i="1" s="1"/>
  <c r="Z13" i="1" s="1"/>
  <c r="J73" i="1"/>
  <c r="N73" i="1" s="1"/>
  <c r="R73" i="1" s="1"/>
  <c r="V73" i="1" s="1"/>
  <c r="Z73" i="1" s="1"/>
  <c r="J25" i="2"/>
  <c r="N25" i="2" s="1"/>
  <c r="R25" i="2" s="1"/>
  <c r="V25" i="2" s="1"/>
  <c r="Z25" i="2" s="1"/>
  <c r="M11" i="3"/>
  <c r="M15" i="3"/>
  <c r="M10" i="4"/>
  <c r="H27" i="6"/>
  <c r="H30" i="5"/>
  <c r="H11" i="6"/>
  <c r="H11" i="5"/>
  <c r="F45" i="6"/>
  <c r="F63" i="5"/>
  <c r="H41" i="6"/>
  <c r="H56" i="5"/>
  <c r="F24" i="6"/>
  <c r="F25" i="5"/>
  <c r="E18" i="6"/>
  <c r="E19" i="5"/>
  <c r="E15" i="6"/>
  <c r="E15" i="5"/>
  <c r="F34" i="6"/>
  <c r="F48" i="5"/>
  <c r="E19" i="6"/>
  <c r="E20" i="5"/>
  <c r="E40" i="6"/>
  <c r="E55" i="5"/>
  <c r="E16" i="6"/>
  <c r="E16" i="5"/>
  <c r="E9" i="6"/>
  <c r="E9" i="5"/>
  <c r="F17" i="6"/>
  <c r="F17" i="5"/>
  <c r="F26" i="6"/>
  <c r="F28" i="5"/>
  <c r="F15" i="6"/>
  <c r="F15" i="5"/>
  <c r="E31" i="6"/>
  <c r="E43" i="5"/>
  <c r="E29" i="6"/>
  <c r="E35" i="5"/>
  <c r="H21" i="7"/>
  <c r="H45" i="5"/>
  <c r="E28" i="7"/>
  <c r="E64" i="5"/>
  <c r="F15" i="7"/>
  <c r="F33" i="5"/>
  <c r="E20" i="7"/>
  <c r="E41" i="5"/>
  <c r="F26" i="7"/>
  <c r="F61" i="5"/>
  <c r="E25" i="7"/>
  <c r="E58" i="5"/>
  <c r="E18" i="7"/>
  <c r="E39" i="5"/>
  <c r="F12" i="7"/>
  <c r="F29" i="5"/>
  <c r="H13" i="7"/>
  <c r="H32" i="5"/>
  <c r="F14" i="7"/>
  <c r="F31" i="5"/>
  <c r="H19" i="7"/>
  <c r="H40" i="5"/>
  <c r="E16" i="7"/>
  <c r="E36" i="5"/>
  <c r="F24" i="7"/>
  <c r="F49" i="5"/>
  <c r="H22" i="7"/>
  <c r="H46" i="5"/>
  <c r="H23" i="7"/>
  <c r="H47" i="5"/>
  <c r="F36" i="6"/>
  <c r="F51" i="5"/>
  <c r="H38" i="6"/>
  <c r="H53" i="5"/>
  <c r="H23" i="6"/>
  <c r="H24" i="5"/>
  <c r="H42" i="6"/>
  <c r="H57" i="5"/>
  <c r="E17" i="6"/>
  <c r="E17" i="5"/>
  <c r="E26" i="6"/>
  <c r="E28" i="5"/>
  <c r="H12" i="6"/>
  <c r="H12" i="5"/>
  <c r="H25" i="6"/>
  <c r="H27" i="5"/>
  <c r="H10" i="6"/>
  <c r="H10" i="5"/>
  <c r="H14" i="6"/>
  <c r="H14" i="5"/>
  <c r="H28" i="6"/>
  <c r="H34" i="5"/>
  <c r="F21" i="7"/>
  <c r="F45" i="5"/>
  <c r="E15" i="7"/>
  <c r="E33" i="5"/>
  <c r="H10" i="7"/>
  <c r="H18" i="5"/>
  <c r="F13" i="7"/>
  <c r="F32" i="5"/>
  <c r="E31" i="5"/>
  <c r="E14" i="7"/>
  <c r="F22" i="7"/>
  <c r="F46" i="5"/>
  <c r="F23" i="7"/>
  <c r="F47" i="5"/>
  <c r="F39" i="6"/>
  <c r="F54" i="5"/>
  <c r="H44" i="6"/>
  <c r="H60" i="5"/>
  <c r="F7" i="6"/>
  <c r="F7" i="5"/>
  <c r="F37" i="6"/>
  <c r="F52" i="5"/>
  <c r="H24" i="6"/>
  <c r="H25" i="5"/>
  <c r="H43" i="6"/>
  <c r="H59" i="5"/>
  <c r="F18" i="6"/>
  <c r="F19" i="5"/>
  <c r="H8" i="6"/>
  <c r="H8" i="5"/>
  <c r="H34" i="6"/>
  <c r="H48" i="5"/>
  <c r="E27" i="6"/>
  <c r="E30" i="5"/>
  <c r="F19" i="6"/>
  <c r="F20" i="5"/>
  <c r="E11" i="6"/>
  <c r="E11" i="5"/>
  <c r="F40" i="6"/>
  <c r="F55" i="5"/>
  <c r="E38" i="6"/>
  <c r="E53" i="5"/>
  <c r="E23" i="6"/>
  <c r="E24" i="5"/>
  <c r="F16" i="6"/>
  <c r="F16" i="5"/>
  <c r="H7" i="6"/>
  <c r="H7" i="5"/>
  <c r="F9" i="6"/>
  <c r="F9" i="5"/>
  <c r="H37" i="6"/>
  <c r="H52" i="5"/>
  <c r="F35" i="6"/>
  <c r="F50" i="5"/>
  <c r="E41" i="6"/>
  <c r="E56" i="5"/>
  <c r="E42" i="6"/>
  <c r="E57" i="5"/>
  <c r="F21" i="6"/>
  <c r="F22" i="5"/>
  <c r="H17" i="6"/>
  <c r="H17" i="5"/>
  <c r="H26" i="6"/>
  <c r="H28" i="5"/>
  <c r="F30" i="6"/>
  <c r="F37" i="5"/>
  <c r="H18" i="6"/>
  <c r="H19" i="5"/>
  <c r="E12" i="6"/>
  <c r="E12" i="5"/>
  <c r="E25" i="6"/>
  <c r="E27" i="5"/>
  <c r="H15" i="6"/>
  <c r="H15" i="5"/>
  <c r="E10" i="6"/>
  <c r="E10" i="5"/>
  <c r="F13" i="6"/>
  <c r="F13" i="5"/>
  <c r="E14" i="6"/>
  <c r="E14" i="5"/>
  <c r="E28" i="6"/>
  <c r="E34" i="5"/>
  <c r="F31" i="6"/>
  <c r="F43" i="5"/>
  <c r="H33" i="6"/>
  <c r="H44" i="5"/>
  <c r="F29" i="6"/>
  <c r="F35" i="5"/>
  <c r="H32" i="6"/>
  <c r="H42" i="5"/>
  <c r="E17" i="7"/>
  <c r="E38" i="5"/>
  <c r="F28" i="7"/>
  <c r="F64" i="5"/>
  <c r="H15" i="7"/>
  <c r="H33" i="5"/>
  <c r="F20" i="7"/>
  <c r="F41" i="5"/>
  <c r="H61" i="5"/>
  <c r="H26" i="7"/>
  <c r="F25" i="7"/>
  <c r="F58" i="5"/>
  <c r="E29" i="7"/>
  <c r="E65" i="5"/>
  <c r="E10" i="7"/>
  <c r="E18" i="5"/>
  <c r="F18" i="7"/>
  <c r="F39" i="5"/>
  <c r="H29" i="5"/>
  <c r="H12" i="7"/>
  <c r="H14" i="7"/>
  <c r="H31" i="5"/>
  <c r="F16" i="7"/>
  <c r="F36" i="5"/>
  <c r="H24" i="7"/>
  <c r="H49" i="5"/>
  <c r="E11" i="7"/>
  <c r="E26" i="5"/>
  <c r="E27" i="7"/>
  <c r="E62" i="5"/>
  <c r="E39" i="6"/>
  <c r="E54" i="5"/>
  <c r="F44" i="6"/>
  <c r="F60" i="5"/>
  <c r="E7" i="6"/>
  <c r="E7" i="5"/>
  <c r="E37" i="6"/>
  <c r="E52" i="5"/>
  <c r="F43" i="6"/>
  <c r="F59" i="5"/>
  <c r="F20" i="6"/>
  <c r="F21" i="5"/>
  <c r="F22" i="6"/>
  <c r="F23" i="5"/>
  <c r="F8" i="6"/>
  <c r="F8" i="5"/>
  <c r="E33" i="6"/>
  <c r="E44" i="5"/>
  <c r="E32" i="6"/>
  <c r="E42" i="5"/>
  <c r="H38" i="5"/>
  <c r="H17" i="7"/>
  <c r="E26" i="7"/>
  <c r="E61" i="5"/>
  <c r="H29" i="7"/>
  <c r="H65" i="5"/>
  <c r="E12" i="7"/>
  <c r="G12" i="7" s="1"/>
  <c r="E29" i="5"/>
  <c r="F19" i="7"/>
  <c r="F40" i="5"/>
  <c r="E24" i="7"/>
  <c r="E49" i="5"/>
  <c r="H11" i="7"/>
  <c r="H26" i="5"/>
  <c r="H27" i="7"/>
  <c r="H62" i="5"/>
  <c r="H36" i="6"/>
  <c r="H51" i="5"/>
  <c r="H45" i="6"/>
  <c r="H63" i="5"/>
  <c r="E35" i="6"/>
  <c r="E50" i="5"/>
  <c r="E21" i="6"/>
  <c r="E22" i="5"/>
  <c r="E30" i="6"/>
  <c r="E37" i="5"/>
  <c r="H20" i="6"/>
  <c r="H21" i="5"/>
  <c r="H22" i="6"/>
  <c r="H23" i="5"/>
  <c r="E13" i="6"/>
  <c r="E13" i="5"/>
  <c r="F33" i="6"/>
  <c r="F44" i="5"/>
  <c r="F32" i="6"/>
  <c r="F42" i="5"/>
  <c r="H39" i="6"/>
  <c r="H54" i="5"/>
  <c r="E36" i="6"/>
  <c r="E51" i="5"/>
  <c r="F27" i="6"/>
  <c r="F30" i="5"/>
  <c r="H19" i="6"/>
  <c r="H20" i="5"/>
  <c r="F11" i="6"/>
  <c r="F11" i="5"/>
  <c r="H40" i="6"/>
  <c r="H55" i="5"/>
  <c r="F38" i="6"/>
  <c r="F53" i="5"/>
  <c r="E44" i="6"/>
  <c r="E60" i="5"/>
  <c r="E45" i="6"/>
  <c r="E63" i="5"/>
  <c r="F23" i="6"/>
  <c r="F24" i="5"/>
  <c r="H16" i="6"/>
  <c r="H16" i="5"/>
  <c r="H9" i="6"/>
  <c r="H9" i="5"/>
  <c r="H35" i="6"/>
  <c r="H50" i="5"/>
  <c r="F41" i="6"/>
  <c r="F56" i="5"/>
  <c r="F42" i="6"/>
  <c r="F57" i="5"/>
  <c r="H21" i="6"/>
  <c r="H22" i="5"/>
  <c r="E24" i="6"/>
  <c r="E25" i="5"/>
  <c r="E43" i="6"/>
  <c r="E59" i="5"/>
  <c r="H30" i="6"/>
  <c r="H37" i="5"/>
  <c r="E20" i="6"/>
  <c r="E21" i="5"/>
  <c r="F12" i="6"/>
  <c r="F12" i="5"/>
  <c r="E22" i="6"/>
  <c r="E23" i="5"/>
  <c r="F25" i="6"/>
  <c r="F27" i="5"/>
  <c r="E8" i="6"/>
  <c r="E8" i="5"/>
  <c r="F10" i="6"/>
  <c r="F10" i="5"/>
  <c r="H13" i="6"/>
  <c r="H13" i="5"/>
  <c r="F14" i="6"/>
  <c r="F14" i="5"/>
  <c r="E34" i="6"/>
  <c r="E48" i="5"/>
  <c r="F28" i="6"/>
  <c r="F34" i="5"/>
  <c r="H31" i="6"/>
  <c r="H43" i="5"/>
  <c r="H29" i="6"/>
  <c r="H35" i="5"/>
  <c r="E21" i="7"/>
  <c r="E45" i="5"/>
  <c r="F17" i="7"/>
  <c r="F38" i="5"/>
  <c r="H64" i="5"/>
  <c r="H28" i="7"/>
  <c r="H20" i="7"/>
  <c r="H41" i="5"/>
  <c r="H25" i="7"/>
  <c r="H58" i="5"/>
  <c r="F29" i="7"/>
  <c r="F65" i="5"/>
  <c r="F10" i="7"/>
  <c r="F18" i="5"/>
  <c r="H39" i="5"/>
  <c r="H18" i="7"/>
  <c r="E13" i="7"/>
  <c r="E32" i="5"/>
  <c r="E19" i="7"/>
  <c r="E40" i="5"/>
  <c r="H16" i="7"/>
  <c r="H36" i="5"/>
  <c r="E22" i="7"/>
  <c r="E46" i="5"/>
  <c r="F11" i="7"/>
  <c r="F26" i="5"/>
  <c r="E23" i="7"/>
  <c r="E47" i="5"/>
  <c r="F27" i="7"/>
  <c r="F62" i="5"/>
  <c r="B10" i="11"/>
  <c r="E21" i="10"/>
  <c r="E23" i="10"/>
  <c r="B9" i="11"/>
  <c r="B12" i="11"/>
  <c r="C20" i="8" s="1"/>
  <c r="E25" i="10"/>
  <c r="E27" i="10"/>
  <c r="B11" i="11"/>
  <c r="B13" i="11"/>
  <c r="E29" i="10"/>
  <c r="E31" i="10"/>
  <c r="B14" i="11"/>
  <c r="E20" i="12"/>
  <c r="B9" i="13"/>
  <c r="I30" i="9" s="1"/>
  <c r="E22" i="12"/>
  <c r="B10" i="13"/>
  <c r="E24" i="12"/>
  <c r="B11" i="13"/>
  <c r="C12" i="8" l="1"/>
  <c r="G30" i="6"/>
  <c r="I30" i="6" s="1"/>
  <c r="G7" i="5"/>
  <c r="I7" i="5" s="1"/>
  <c r="G44" i="6"/>
  <c r="I44" i="6" s="1"/>
  <c r="I12" i="7"/>
  <c r="G26" i="6"/>
  <c r="I26" i="6" s="1"/>
  <c r="G25" i="5"/>
  <c r="I25" i="5" s="1"/>
  <c r="G24" i="6"/>
  <c r="I24" i="6" s="1"/>
  <c r="G22" i="6"/>
  <c r="I22" i="6" s="1"/>
  <c r="C20" i="9"/>
  <c r="G20" i="6"/>
  <c r="I20" i="6" s="1"/>
  <c r="G13" i="6"/>
  <c r="I13" i="6" s="1"/>
  <c r="G35" i="6"/>
  <c r="I35" i="6" s="1"/>
  <c r="G8" i="6"/>
  <c r="I8" i="6" s="1"/>
  <c r="G7" i="6"/>
  <c r="I7" i="6" s="1"/>
  <c r="G34" i="6"/>
  <c r="I34" i="6" s="1"/>
  <c r="G37" i="6"/>
  <c r="I37" i="6" s="1"/>
  <c r="G45" i="6"/>
  <c r="I45" i="6" s="1"/>
  <c r="G39" i="6"/>
  <c r="I39" i="6" s="1"/>
  <c r="G37" i="5"/>
  <c r="I37" i="5" s="1"/>
  <c r="G21" i="6"/>
  <c r="I21" i="6" s="1"/>
  <c r="G32" i="6"/>
  <c r="I32" i="6" s="1"/>
  <c r="G46" i="5"/>
  <c r="I46" i="5" s="1"/>
  <c r="G26" i="7"/>
  <c r="I26" i="7" s="1"/>
  <c r="G14" i="7"/>
  <c r="I14" i="7" s="1"/>
  <c r="G15" i="7"/>
  <c r="I15" i="7" s="1"/>
  <c r="G22" i="7"/>
  <c r="I22" i="7" s="1"/>
  <c r="G24" i="7"/>
  <c r="I24" i="7" s="1"/>
  <c r="I30" i="8"/>
  <c r="C12" i="9"/>
  <c r="G13" i="5"/>
  <c r="I13" i="5" s="1"/>
  <c r="G8" i="5"/>
  <c r="I8" i="5" s="1"/>
  <c r="G63" i="5"/>
  <c r="I63" i="5" s="1"/>
  <c r="G21" i="5"/>
  <c r="I21" i="5" s="1"/>
  <c r="G50" i="5"/>
  <c r="I50" i="5" s="1"/>
  <c r="G29" i="5"/>
  <c r="I29" i="5" s="1"/>
  <c r="G60" i="5"/>
  <c r="I60" i="5" s="1"/>
  <c r="G40" i="5"/>
  <c r="I40" i="5" s="1"/>
  <c r="G48" i="5"/>
  <c r="I48" i="5" s="1"/>
  <c r="G52" i="5"/>
  <c r="I52" i="5" s="1"/>
  <c r="G61" i="5"/>
  <c r="I61" i="5" s="1"/>
  <c r="G49" i="5"/>
  <c r="I49" i="5" s="1"/>
  <c r="G42" i="5"/>
  <c r="I42" i="5" s="1"/>
  <c r="G33" i="5"/>
  <c r="I33" i="5" s="1"/>
  <c r="G19" i="7"/>
  <c r="I19" i="7" s="1"/>
  <c r="G54" i="5"/>
  <c r="I54" i="5" s="1"/>
  <c r="G22" i="5"/>
  <c r="I22" i="5" s="1"/>
  <c r="G28" i="5"/>
  <c r="I28" i="5" s="1"/>
  <c r="G23" i="5"/>
  <c r="I23" i="5" s="1"/>
  <c r="G34" i="5"/>
  <c r="I34" i="5" s="1"/>
  <c r="G27" i="5"/>
  <c r="I27" i="5" s="1"/>
  <c r="G24" i="5"/>
  <c r="I24" i="5" s="1"/>
  <c r="G36" i="5"/>
  <c r="I36" i="5" s="1"/>
  <c r="G41" i="5"/>
  <c r="I41" i="5" s="1"/>
  <c r="G43" i="5"/>
  <c r="I43" i="5" s="1"/>
  <c r="G16" i="5"/>
  <c r="I16" i="5" s="1"/>
  <c r="G15" i="5"/>
  <c r="I15" i="5" s="1"/>
  <c r="G28" i="6"/>
  <c r="I28" i="6" s="1"/>
  <c r="G25" i="6"/>
  <c r="I25" i="6" s="1"/>
  <c r="G23" i="6"/>
  <c r="I23" i="6" s="1"/>
  <c r="G16" i="7"/>
  <c r="I16" i="7" s="1"/>
  <c r="G20" i="7"/>
  <c r="I20" i="7" s="1"/>
  <c r="G31" i="6"/>
  <c r="I31" i="6" s="1"/>
  <c r="G16" i="6"/>
  <c r="I16" i="6" s="1"/>
  <c r="G15" i="6"/>
  <c r="I15" i="6" s="1"/>
  <c r="G58" i="5"/>
  <c r="I58" i="5" s="1"/>
  <c r="G64" i="5"/>
  <c r="I64" i="5" s="1"/>
  <c r="G19" i="5"/>
  <c r="I19" i="5" s="1"/>
  <c r="G11" i="7"/>
  <c r="I11" i="7" s="1"/>
  <c r="G10" i="7"/>
  <c r="I10" i="7" s="1"/>
  <c r="G25" i="7"/>
  <c r="I25" i="7" s="1"/>
  <c r="H32" i="7"/>
  <c r="G18" i="6"/>
  <c r="I18" i="6" s="1"/>
  <c r="G32" i="5"/>
  <c r="I32" i="5" s="1"/>
  <c r="G59" i="5"/>
  <c r="I59" i="5" s="1"/>
  <c r="H46" i="6"/>
  <c r="G62" i="5"/>
  <c r="I62" i="5" s="1"/>
  <c r="G65" i="5"/>
  <c r="I65" i="5" s="1"/>
  <c r="G38" i="5"/>
  <c r="I38" i="5" s="1"/>
  <c r="G10" i="5"/>
  <c r="I10" i="5" s="1"/>
  <c r="G57" i="5"/>
  <c r="I57" i="5" s="1"/>
  <c r="G53" i="5"/>
  <c r="I53" i="5" s="1"/>
  <c r="G17" i="5"/>
  <c r="I17" i="5" s="1"/>
  <c r="G39" i="5"/>
  <c r="I39" i="5" s="1"/>
  <c r="G9" i="5"/>
  <c r="I9" i="5" s="1"/>
  <c r="G55" i="5"/>
  <c r="I55" i="5" s="1"/>
  <c r="H68" i="5"/>
  <c r="G26" i="5"/>
  <c r="I26" i="5" s="1"/>
  <c r="G18" i="5"/>
  <c r="I18" i="5" s="1"/>
  <c r="G56" i="5"/>
  <c r="I56" i="5" s="1"/>
  <c r="G20" i="5"/>
  <c r="I20" i="5" s="1"/>
  <c r="G41" i="6"/>
  <c r="I41" i="6" s="1"/>
  <c r="G28" i="7"/>
  <c r="I28" i="7" s="1"/>
  <c r="G19" i="6"/>
  <c r="I19" i="6" s="1"/>
  <c r="G47" i="5"/>
  <c r="I47" i="5" s="1"/>
  <c r="G45" i="5"/>
  <c r="I45" i="5" s="1"/>
  <c r="G51" i="5"/>
  <c r="I51" i="5" s="1"/>
  <c r="G44" i="5"/>
  <c r="I44" i="5" s="1"/>
  <c r="G14" i="5"/>
  <c r="I14" i="5" s="1"/>
  <c r="G12" i="5"/>
  <c r="I12" i="5" s="1"/>
  <c r="G11" i="5"/>
  <c r="I11" i="5" s="1"/>
  <c r="G30" i="5"/>
  <c r="I30" i="5" s="1"/>
  <c r="G35" i="5"/>
  <c r="I35" i="5" s="1"/>
  <c r="G23" i="7"/>
  <c r="I23" i="7" s="1"/>
  <c r="G13" i="7"/>
  <c r="I13" i="7" s="1"/>
  <c r="G21" i="7"/>
  <c r="I21" i="7" s="1"/>
  <c r="G43" i="6"/>
  <c r="I43" i="6" s="1"/>
  <c r="G36" i="6"/>
  <c r="I36" i="6" s="1"/>
  <c r="G33" i="6"/>
  <c r="I33" i="6" s="1"/>
  <c r="G27" i="7"/>
  <c r="I27" i="7" s="1"/>
  <c r="G29" i="7"/>
  <c r="I29" i="7" s="1"/>
  <c r="G17" i="7"/>
  <c r="I17" i="7" s="1"/>
  <c r="G14" i="6"/>
  <c r="I14" i="6" s="1"/>
  <c r="G10" i="6"/>
  <c r="I10" i="6" s="1"/>
  <c r="G12" i="6"/>
  <c r="I12" i="6" s="1"/>
  <c r="G42" i="6"/>
  <c r="I42" i="6" s="1"/>
  <c r="G38" i="6"/>
  <c r="I38" i="6" s="1"/>
  <c r="G11" i="6"/>
  <c r="I11" i="6" s="1"/>
  <c r="G27" i="6"/>
  <c r="I27" i="6" s="1"/>
  <c r="G31" i="5"/>
  <c r="I31" i="5" s="1"/>
  <c r="G17" i="6"/>
  <c r="I17" i="6" s="1"/>
  <c r="G18" i="7"/>
  <c r="I18" i="7" s="1"/>
  <c r="G29" i="6"/>
  <c r="I29" i="6" s="1"/>
  <c r="G9" i="6"/>
  <c r="I9" i="6" s="1"/>
  <c r="G40" i="6"/>
  <c r="I40" i="6" s="1"/>
</calcChain>
</file>

<file path=xl/sharedStrings.xml><?xml version="1.0" encoding="utf-8"?>
<sst xmlns="http://schemas.openxmlformats.org/spreadsheetml/2006/main" count="400" uniqueCount="167">
  <si>
    <t>Oregon District 2 High School Tournament</t>
  </si>
  <si>
    <t>Block 1</t>
  </si>
  <si>
    <t>Block 2</t>
  </si>
  <si>
    <t>Block 3</t>
  </si>
  <si>
    <t>Block 4</t>
  </si>
  <si>
    <t>Block 5</t>
  </si>
  <si>
    <t>Block 6</t>
  </si>
  <si>
    <t>Totals</t>
  </si>
  <si>
    <t>(B) = Boys; (G) = Girls; (M) = Mix</t>
  </si>
  <si>
    <t>GAMES 1 - 4</t>
  </si>
  <si>
    <t>GAMES 5 - 8</t>
  </si>
  <si>
    <t>GAMES 9 - 12</t>
  </si>
  <si>
    <t>GAMES 13 - 16</t>
  </si>
  <si>
    <t>GAMES 17 - 20</t>
  </si>
  <si>
    <t>GAMES 21 - 24</t>
  </si>
  <si>
    <t>X</t>
  </si>
  <si>
    <t>/</t>
  </si>
  <si>
    <t>#</t>
  </si>
  <si>
    <t>Team Score</t>
  </si>
  <si>
    <t>Game</t>
  </si>
  <si>
    <t>Boys Division - Qualifying</t>
  </si>
  <si>
    <t>School Name</t>
  </si>
  <si>
    <t>Baker Format</t>
  </si>
  <si>
    <t>1+2</t>
  </si>
  <si>
    <t>3+4</t>
  </si>
  <si>
    <t>5+6</t>
  </si>
  <si>
    <t>7+8</t>
  </si>
  <si>
    <t>9+10</t>
  </si>
  <si>
    <t>11+12</t>
  </si>
  <si>
    <t>13+14</t>
  </si>
  <si>
    <t>15+16</t>
  </si>
  <si>
    <t>17+18</t>
  </si>
  <si>
    <t>19+20</t>
  </si>
  <si>
    <t>TOTAL</t>
  </si>
  <si>
    <t>Girls Division - Qualifying</t>
  </si>
  <si>
    <t>Frames</t>
  </si>
  <si>
    <t>Bowler’s Name</t>
  </si>
  <si>
    <t>Team</t>
  </si>
  <si>
    <t>Strikes</t>
  </si>
  <si>
    <t>Spares</t>
  </si>
  <si>
    <t>Points</t>
  </si>
  <si>
    <t>Bowled</t>
  </si>
  <si>
    <t>All Start Points</t>
  </si>
  <si>
    <t>Girls Division - All Stars</t>
  </si>
  <si>
    <t>Boys Finals</t>
  </si>
  <si>
    <t>1st Place</t>
  </si>
  <si>
    <t>2nd Place</t>
  </si>
  <si>
    <t>3rd Place</t>
  </si>
  <si>
    <t>Semi</t>
  </si>
  <si>
    <t>2nd place</t>
  </si>
  <si>
    <t>LANE CHOICE</t>
  </si>
  <si>
    <t>+</t>
  </si>
  <si>
    <t>=</t>
  </si>
  <si>
    <t>GAME 1</t>
  </si>
  <si>
    <t>GAME 2</t>
  </si>
  <si>
    <t>LANES 9-10</t>
  </si>
  <si>
    <t>3rd place</t>
  </si>
  <si>
    <t>1st place</t>
  </si>
  <si>
    <t xml:space="preserve"> 2nd place</t>
  </si>
  <si>
    <t>Girls Finals</t>
  </si>
  <si>
    <t>Lanes</t>
  </si>
  <si>
    <t>Baker 1-2</t>
  </si>
  <si>
    <t>1-2</t>
  </si>
  <si>
    <t>3-4</t>
  </si>
  <si>
    <t>5-6</t>
  </si>
  <si>
    <t>Baker 3-4</t>
  </si>
  <si>
    <t>5-3</t>
  </si>
  <si>
    <t>6-2</t>
  </si>
  <si>
    <t>1-4</t>
  </si>
  <si>
    <t>Baker 5-6</t>
  </si>
  <si>
    <t>2-4</t>
  </si>
  <si>
    <t>5-1</t>
  </si>
  <si>
    <t>6-3</t>
  </si>
  <si>
    <t>Baker 7-8</t>
  </si>
  <si>
    <t>3-1</t>
  </si>
  <si>
    <t>4-6</t>
  </si>
  <si>
    <t>2-5</t>
  </si>
  <si>
    <t>Baker 9-10</t>
  </si>
  <si>
    <t>6-5</t>
  </si>
  <si>
    <t>2-1</t>
  </si>
  <si>
    <t>4-3</t>
  </si>
  <si>
    <t>Boys Division - Semi Finals</t>
  </si>
  <si>
    <t>SCORE</t>
  </si>
  <si>
    <t>Girls Division - Semi Finals</t>
  </si>
  <si>
    <t>2023 Oregon High School Tournament</t>
  </si>
  <si>
    <t>2023 Oregon High School Tournament All Stars</t>
  </si>
  <si>
    <t>2023 Oregon High School Tournament •</t>
  </si>
  <si>
    <t>Firebird</t>
  </si>
  <si>
    <t>1/29/2023</t>
  </si>
  <si>
    <t>ALBANY BOYS</t>
  </si>
  <si>
    <t>LUKE SCHLEHUSER</t>
  </si>
  <si>
    <t>DREW BARNES</t>
  </si>
  <si>
    <t>CAMERON GARRETT</t>
  </si>
  <si>
    <t>JAIMESON HOGAN</t>
  </si>
  <si>
    <t>SAWYER KASTEN</t>
  </si>
  <si>
    <t>BRADEN ARGETSINGER</t>
  </si>
  <si>
    <t>GAVIN BRETZ</t>
  </si>
  <si>
    <t>CAMERON GOODYEAR</t>
  </si>
  <si>
    <t>B</t>
  </si>
  <si>
    <t>DALLAS BOYS</t>
  </si>
  <si>
    <t>BEN FINK</t>
  </si>
  <si>
    <t>ALLEN DUNCAN</t>
  </si>
  <si>
    <t>ALEX MACNAB</t>
  </si>
  <si>
    <t>DEAN BURWASH</t>
  </si>
  <si>
    <t>JAX SMALLING-POSENJAK</t>
  </si>
  <si>
    <t>SAM BINGHAM</t>
  </si>
  <si>
    <t>TALON BOBEDA</t>
  </si>
  <si>
    <t>WYATT CONNOLLY</t>
  </si>
  <si>
    <t>MCKAY/MCNARY BOYS</t>
  </si>
  <si>
    <t>ANTONIO ARIZMENDEZ</t>
  </si>
  <si>
    <t>SERGIO ESCORCIA</t>
  </si>
  <si>
    <t>ANGEL VALDEZ CEJA</t>
  </si>
  <si>
    <t>JUSTIN ARNOLD</t>
  </si>
  <si>
    <t>EDWARD HYSON</t>
  </si>
  <si>
    <t>ASA STECKMANN</t>
  </si>
  <si>
    <t>SPRAGUE BLACK</t>
  </si>
  <si>
    <t>DC VANCUREN</t>
  </si>
  <si>
    <t>PARKER SEARCY</t>
  </si>
  <si>
    <t>COLBY SPEAR</t>
  </si>
  <si>
    <t>HOLDEN RASMUSSEN</t>
  </si>
  <si>
    <t>JAKE SPEAR</t>
  </si>
  <si>
    <t>SPRAGUE ORANGE</t>
  </si>
  <si>
    <t>SPRAGUE WHITE</t>
  </si>
  <si>
    <t>TY WILLIAMSON</t>
  </si>
  <si>
    <t>CREW JONES</t>
  </si>
  <si>
    <t>MATTHEW HALE</t>
  </si>
  <si>
    <t>LIAM BISSELL</t>
  </si>
  <si>
    <t>AUSTIN MCCLAUGHRY</t>
  </si>
  <si>
    <t>LUKAS FENK</t>
  </si>
  <si>
    <t>DRAVEN POOLE</t>
  </si>
  <si>
    <t>ROBBIE EITER</t>
  </si>
  <si>
    <t>MICHAEL JONES</t>
  </si>
  <si>
    <t>BRAEDEN KING</t>
  </si>
  <si>
    <t>APRIL SIMPSON</t>
  </si>
  <si>
    <t>AUDREY SIMPSON</t>
  </si>
  <si>
    <t>ELESA BRAMAN</t>
  </si>
  <si>
    <t>SARAH LEWIS</t>
  </si>
  <si>
    <t>ISABELLE JOHNSON</t>
  </si>
  <si>
    <t>ALBANY GIRLS</t>
  </si>
  <si>
    <t>MAKAYLA MATHESON</t>
  </si>
  <si>
    <t>G</t>
  </si>
  <si>
    <t>DALLAS GIRLS</t>
  </si>
  <si>
    <t>NATASJA OHREN</t>
  </si>
  <si>
    <t>LYDIA PHILLIPS</t>
  </si>
  <si>
    <t>KATRINA DIMBAT</t>
  </si>
  <si>
    <t>MCKAYLA CAMPOS</t>
  </si>
  <si>
    <t>KAYLEE RYAN</t>
  </si>
  <si>
    <t>JAELYNN VOHLAND</t>
  </si>
  <si>
    <t>HALEY JOHNSON</t>
  </si>
  <si>
    <t>SUMMER MOORE</t>
  </si>
  <si>
    <t>KATE HATHAWAY</t>
  </si>
  <si>
    <t>ROCHELE ALLEN</t>
  </si>
  <si>
    <t>KATIE STINSON</t>
  </si>
  <si>
    <t>BROOKE DURICK</t>
  </si>
  <si>
    <t>SPRAGUE/ MCKAY GIRLS</t>
  </si>
  <si>
    <t>2023 Oregon High School District Tournament</t>
  </si>
  <si>
    <t>2023 Oregon High School District Tournament All Stars</t>
  </si>
  <si>
    <t>TYLER MCCLAUGHRY</t>
  </si>
  <si>
    <t>7-8</t>
  </si>
  <si>
    <t>9-10</t>
  </si>
  <si>
    <t>11-12</t>
  </si>
  <si>
    <t>1-3</t>
  </si>
  <si>
    <t>4-2</t>
  </si>
  <si>
    <t>2-3</t>
  </si>
  <si>
    <t>SAMANTHA SLATER</t>
  </si>
  <si>
    <t xml:space="preserve">VIOLET STENGER </t>
  </si>
  <si>
    <t>MATTHEW KELLY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</si>
</sst>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36" x14ac:knownFonts="1">
    <font>
      <sz val="10"/>
      <color indexed="8"/>
      <name val="Arial"/>
    </font>
    <font>
      <sz val="12"/>
      <color indexed="8"/>
      <name val="Helvetica"/>
    </font>
    <font>
      <b/>
      <sz val="12"/>
      <color indexed="8"/>
      <name val="Arial"/>
      <family val="2"/>
    </font>
    <font>
      <b/>
      <sz val="11"/>
      <color indexed="8"/>
      <name val="Arial"/>
      <family val="2"/>
    </font>
    <font>
      <sz val="12"/>
      <color indexed="8"/>
      <name val="Arial"/>
      <family val="2"/>
    </font>
    <font>
      <b/>
      <sz val="10"/>
      <color indexed="8"/>
      <name val="Arial"/>
      <family val="2"/>
    </font>
    <font>
      <b/>
      <sz val="16"/>
      <color indexed="8"/>
      <name val="Arial"/>
      <family val="2"/>
    </font>
    <font>
      <sz val="9"/>
      <color indexed="12"/>
      <name val="Arial"/>
      <family val="2"/>
    </font>
    <font>
      <sz val="9"/>
      <color indexed="8"/>
      <name val="Arial"/>
      <family val="2"/>
    </font>
    <font>
      <sz val="10"/>
      <color indexed="12"/>
      <name val="Arial"/>
      <family val="2"/>
    </font>
    <font>
      <b/>
      <sz val="14"/>
      <color indexed="8"/>
      <name val="Arial"/>
      <family val="2"/>
    </font>
    <font>
      <b/>
      <sz val="16"/>
      <color indexed="8"/>
      <name val="Times New Roman"/>
      <family val="1"/>
    </font>
    <font>
      <sz val="20"/>
      <color indexed="8"/>
      <name val="Times New Roman"/>
      <family val="1"/>
    </font>
    <font>
      <b/>
      <sz val="12"/>
      <color indexed="8"/>
      <name val="Times New Roman"/>
      <family val="1"/>
    </font>
    <font>
      <sz val="10"/>
      <color indexed="8"/>
      <name val="Times New Roman"/>
      <family val="1"/>
    </font>
    <font>
      <b/>
      <sz val="10"/>
      <color indexed="8"/>
      <name val="Times New Roman"/>
      <family val="1"/>
    </font>
    <font>
      <sz val="9"/>
      <color indexed="8"/>
      <name val="Times New Roman"/>
      <family val="1"/>
    </font>
    <font>
      <b/>
      <sz val="9"/>
      <color indexed="8"/>
      <name val="Times New Roman"/>
      <family val="1"/>
    </font>
    <font>
      <sz val="11"/>
      <color indexed="8"/>
      <name val="Times New Roman"/>
      <family val="1"/>
    </font>
    <font>
      <b/>
      <sz val="11"/>
      <color indexed="8"/>
      <name val="Times New Roman"/>
      <family val="1"/>
    </font>
    <font>
      <b/>
      <sz val="20"/>
      <color indexed="8"/>
      <name val="Times New Roman"/>
      <family val="1"/>
    </font>
    <font>
      <sz val="16"/>
      <color indexed="8"/>
      <name val="Arial"/>
      <family val="2"/>
    </font>
    <font>
      <b/>
      <sz val="14"/>
      <color indexed="8"/>
      <name val="Helvetica"/>
    </font>
    <font>
      <sz val="10"/>
      <color indexed="8"/>
      <name val="Helvetica"/>
    </font>
    <font>
      <b/>
      <sz val="12"/>
      <color indexed="8"/>
      <name val="Helvetica"/>
    </font>
    <font>
      <sz val="11"/>
      <color indexed="8"/>
      <name val="Helvetica"/>
    </font>
    <font>
      <sz val="8"/>
      <color indexed="8"/>
      <name val="Helvetica"/>
    </font>
    <font>
      <b/>
      <sz val="9"/>
      <color indexed="8"/>
      <name val="Helvetica"/>
    </font>
    <font>
      <sz val="8"/>
      <color indexed="8"/>
      <name val="Arial"/>
      <family val="2"/>
    </font>
    <font>
      <sz val="11"/>
      <color indexed="8"/>
      <name val="Arial"/>
      <family val="2"/>
    </font>
    <font>
      <sz val="14"/>
      <color indexed="8"/>
      <name val="Arial"/>
      <family val="2"/>
    </font>
    <font>
      <b/>
      <sz val="16"/>
      <color indexed="8"/>
      <name val="Helvetica"/>
    </font>
    <font>
      <b/>
      <sz val="24"/>
      <color indexed="8"/>
      <name val="Arial"/>
      <family val="2"/>
    </font>
    <font>
      <b/>
      <sz val="10"/>
      <color indexed="8"/>
      <name val="Helvetica"/>
    </font>
    <font>
      <sz val="14"/>
      <color indexed="8"/>
      <name val="Helvetica"/>
    </font>
    <font>
      <sz val="10"/>
      <color indexed="8"/>
      <name val="Arial"/>
      <family val="2"/>
    </font>
  </fonts>
  <fills count="22">
    <fill>
      <patternFill patternType="none"/>
    </fill>
    <fill>
      <patternFill patternType="gray125"/>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3"/>
        <bgColor auto="1"/>
      </patternFill>
    </fill>
    <fill>
      <patternFill patternType="solid">
        <fgColor indexed="18"/>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8"/>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indexed="31"/>
        <bgColor auto="1"/>
      </patternFill>
    </fill>
    <fill>
      <patternFill patternType="solid">
        <fgColor theme="8" tint="0.39997558519241921"/>
        <bgColor indexed="64"/>
      </patternFill>
    </fill>
    <fill>
      <patternFill patternType="solid">
        <fgColor theme="5" tint="0.39997558519241921"/>
        <bgColor indexed="64"/>
      </patternFill>
    </fill>
  </fills>
  <borders count="105">
    <border>
      <left/>
      <right/>
      <top/>
      <bottom/>
      <diagonal/>
    </border>
    <border>
      <left style="thin">
        <color indexed="9"/>
      </left>
      <right style="thin">
        <color indexed="9"/>
      </right>
      <top style="thin">
        <color indexed="9"/>
      </top>
      <bottom style="thin">
        <color indexed="9"/>
      </bottom>
      <diagonal/>
    </border>
    <border>
      <left style="thin">
        <color indexed="10"/>
      </left>
      <right style="thin">
        <color indexed="9"/>
      </right>
      <top style="thin">
        <color indexed="9"/>
      </top>
      <bottom style="thin">
        <color indexed="9"/>
      </bottom>
      <diagonal/>
    </border>
    <border>
      <left style="thin">
        <color indexed="9"/>
      </left>
      <right style="thin">
        <color indexed="9"/>
      </right>
      <top style="thin">
        <color indexed="9"/>
      </top>
      <bottom style="medium">
        <color indexed="8"/>
      </bottom>
      <diagonal/>
    </border>
    <border>
      <left style="thin">
        <color indexed="10"/>
      </left>
      <right/>
      <top style="thin">
        <color indexed="9"/>
      </top>
      <bottom/>
      <diagonal/>
    </border>
    <border>
      <left/>
      <right style="medium">
        <color indexed="8"/>
      </right>
      <top style="thin">
        <color indexed="9"/>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9"/>
      </right>
      <top style="medium">
        <color indexed="8"/>
      </top>
      <bottom style="thin">
        <color indexed="9"/>
      </bottom>
      <diagonal/>
    </border>
    <border>
      <left style="thin">
        <color indexed="9"/>
      </left>
      <right style="thin">
        <color indexed="9"/>
      </right>
      <top style="medium">
        <color indexed="8"/>
      </top>
      <bottom style="thin">
        <color indexed="9"/>
      </bottom>
      <diagonal/>
    </border>
    <border>
      <left style="thin">
        <color indexed="9"/>
      </left>
      <right style="medium">
        <color indexed="8"/>
      </right>
      <top style="medium">
        <color indexed="8"/>
      </top>
      <bottom style="thin">
        <color indexed="9"/>
      </bottom>
      <diagonal/>
    </border>
    <border>
      <left style="thin">
        <color indexed="10"/>
      </left>
      <right/>
      <top/>
      <bottom/>
      <diagonal/>
    </border>
    <border>
      <left/>
      <right style="medium">
        <color indexed="8"/>
      </right>
      <top/>
      <bottom style="thin">
        <color indexed="12"/>
      </bottom>
      <diagonal/>
    </border>
    <border>
      <left style="medium">
        <color indexed="8"/>
      </left>
      <right style="thin">
        <color indexed="9"/>
      </right>
      <top style="medium">
        <color indexed="8"/>
      </top>
      <bottom style="thin">
        <color indexed="8"/>
      </bottom>
      <diagonal/>
    </border>
    <border>
      <left style="thin">
        <color indexed="9"/>
      </left>
      <right style="thin">
        <color indexed="9"/>
      </right>
      <top style="medium">
        <color indexed="8"/>
      </top>
      <bottom style="thin">
        <color indexed="8"/>
      </bottom>
      <diagonal/>
    </border>
    <border>
      <left style="thin">
        <color indexed="9"/>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9"/>
      </right>
      <top style="thin">
        <color indexed="9"/>
      </top>
      <bottom style="thin">
        <color indexed="12"/>
      </bottom>
      <diagonal/>
    </border>
    <border>
      <left style="thin">
        <color indexed="9"/>
      </left>
      <right style="thin">
        <color indexed="9"/>
      </right>
      <top style="thin">
        <color indexed="9"/>
      </top>
      <bottom style="thin">
        <color indexed="12"/>
      </bottom>
      <diagonal/>
    </border>
    <border>
      <left style="thin">
        <color indexed="9"/>
      </left>
      <right style="medium">
        <color indexed="8"/>
      </right>
      <top style="thin">
        <color indexed="9"/>
      </top>
      <bottom style="thin">
        <color indexed="12"/>
      </bottom>
      <diagonal/>
    </border>
    <border>
      <left style="thin">
        <color indexed="10"/>
      </left>
      <right style="medium">
        <color indexed="12"/>
      </right>
      <top/>
      <bottom style="thick">
        <color indexed="13"/>
      </bottom>
      <diagonal/>
    </border>
    <border>
      <left style="medium">
        <color indexed="12"/>
      </left>
      <right style="medium">
        <color indexed="8"/>
      </right>
      <top style="thin">
        <color indexed="12"/>
      </top>
      <bottom style="thick">
        <color indexed="13"/>
      </bottom>
      <diagonal/>
    </border>
    <border>
      <left style="medium">
        <color indexed="8"/>
      </left>
      <right style="thin">
        <color indexed="8"/>
      </right>
      <top style="thin">
        <color indexed="8"/>
      </top>
      <bottom style="thick">
        <color indexed="13"/>
      </bottom>
      <diagonal/>
    </border>
    <border>
      <left style="thin">
        <color indexed="8"/>
      </left>
      <right style="thin">
        <color indexed="8"/>
      </right>
      <top style="thin">
        <color indexed="8"/>
      </top>
      <bottom style="thick">
        <color indexed="13"/>
      </bottom>
      <diagonal/>
    </border>
    <border>
      <left style="thin">
        <color indexed="8"/>
      </left>
      <right style="medium">
        <color indexed="8"/>
      </right>
      <top style="thin">
        <color indexed="8"/>
      </top>
      <bottom style="thick">
        <color indexed="13"/>
      </bottom>
      <diagonal/>
    </border>
    <border>
      <left style="medium">
        <color indexed="8"/>
      </left>
      <right style="thin">
        <color indexed="8"/>
      </right>
      <top style="thin">
        <color indexed="12"/>
      </top>
      <bottom style="thick">
        <color indexed="13"/>
      </bottom>
      <diagonal/>
    </border>
    <border>
      <left style="thin">
        <color indexed="8"/>
      </left>
      <right style="thin">
        <color indexed="8"/>
      </right>
      <top style="thin">
        <color indexed="12"/>
      </top>
      <bottom style="thick">
        <color indexed="13"/>
      </bottom>
      <diagonal/>
    </border>
    <border>
      <left style="thin">
        <color indexed="8"/>
      </left>
      <right style="medium">
        <color indexed="8"/>
      </right>
      <top style="thin">
        <color indexed="12"/>
      </top>
      <bottom style="thick">
        <color indexed="13"/>
      </bottom>
      <diagonal/>
    </border>
    <border>
      <left style="medium">
        <color indexed="8"/>
      </left>
      <right style="medium">
        <color indexed="8"/>
      </right>
      <top style="thick">
        <color indexed="13"/>
      </top>
      <bottom style="thin">
        <color indexed="8"/>
      </bottom>
      <diagonal/>
    </border>
    <border>
      <left style="medium">
        <color indexed="8"/>
      </left>
      <right/>
      <top style="thick">
        <color indexed="13"/>
      </top>
      <bottom style="thin">
        <color indexed="8"/>
      </bottom>
      <diagonal/>
    </border>
    <border>
      <left/>
      <right/>
      <top style="thick">
        <color indexed="13"/>
      </top>
      <bottom style="thin">
        <color indexed="8"/>
      </bottom>
      <diagonal/>
    </border>
    <border>
      <left/>
      <right style="medium">
        <color indexed="8"/>
      </right>
      <top style="thick">
        <color indexed="13"/>
      </top>
      <bottom/>
      <diagonal/>
    </border>
    <border>
      <left/>
      <right style="medium">
        <color indexed="8"/>
      </right>
      <top style="thick">
        <color indexed="13"/>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medium">
        <color indexed="8"/>
      </left>
      <right/>
      <top/>
      <bottom style="medium">
        <color indexed="8"/>
      </bottom>
      <diagonal/>
    </border>
    <border>
      <left/>
      <right style="thin">
        <color indexed="8"/>
      </right>
      <top style="thin">
        <color indexed="8"/>
      </top>
      <bottom style="thin">
        <color indexed="8"/>
      </bottom>
      <diagonal/>
    </border>
    <border>
      <left style="medium">
        <color indexed="8"/>
      </left>
      <right style="thin">
        <color indexed="9"/>
      </right>
      <top style="thin">
        <color indexed="9"/>
      </top>
      <bottom style="medium">
        <color indexed="8"/>
      </bottom>
      <diagonal/>
    </border>
    <border>
      <left style="thin">
        <color indexed="9"/>
      </left>
      <right style="medium">
        <color indexed="8"/>
      </right>
      <top style="thin">
        <color indexed="9"/>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diagonal/>
    </border>
    <border>
      <left style="medium">
        <color indexed="8"/>
      </left>
      <right/>
      <top style="medium">
        <color indexed="8"/>
      </top>
      <bottom style="thin">
        <color indexed="8"/>
      </bottom>
      <diagonal/>
    </border>
    <border>
      <left/>
      <right style="medium">
        <color indexed="8"/>
      </right>
      <top style="medium">
        <color indexed="8"/>
      </top>
      <bottom/>
      <diagonal/>
    </border>
    <border>
      <left style="medium">
        <color indexed="8"/>
      </left>
      <right style="thin">
        <color indexed="8"/>
      </right>
      <top/>
      <bottom style="medium">
        <color indexed="8"/>
      </bottom>
      <diagonal/>
    </border>
    <border>
      <left style="medium">
        <color indexed="8"/>
      </left>
      <right style="thin">
        <color indexed="8"/>
      </right>
      <top style="thin">
        <color indexed="8"/>
      </top>
      <bottom style="thin">
        <color indexed="9"/>
      </bottom>
      <diagonal/>
    </border>
    <border>
      <left style="thin">
        <color indexed="8"/>
      </left>
      <right style="thin">
        <color indexed="8"/>
      </right>
      <top style="thin">
        <color indexed="8"/>
      </top>
      <bottom style="thin">
        <color indexed="9"/>
      </bottom>
      <diagonal/>
    </border>
    <border>
      <left style="thin">
        <color indexed="8"/>
      </left>
      <right style="medium">
        <color indexed="8"/>
      </right>
      <top style="thin">
        <color indexed="8"/>
      </top>
      <bottom style="thin">
        <color indexed="9"/>
      </bottom>
      <diagonal/>
    </border>
    <border>
      <left style="medium">
        <color indexed="8"/>
      </left>
      <right style="thin">
        <color indexed="9"/>
      </right>
      <top style="thin">
        <color indexed="9"/>
      </top>
      <bottom style="thin">
        <color indexed="9"/>
      </bottom>
      <diagonal/>
    </border>
    <border>
      <left style="thin">
        <color indexed="9"/>
      </left>
      <right style="medium">
        <color indexed="8"/>
      </right>
      <top style="thin">
        <color indexed="9"/>
      </top>
      <bottom style="thin">
        <color indexed="9"/>
      </bottom>
      <diagonal/>
    </border>
    <border>
      <left style="medium">
        <color indexed="8"/>
      </left>
      <right style="thin">
        <color indexed="9"/>
      </right>
      <top style="thin">
        <color indexed="8"/>
      </top>
      <bottom style="thin">
        <color indexed="9"/>
      </bottom>
      <diagonal/>
    </border>
    <border>
      <left style="thin">
        <color indexed="9"/>
      </left>
      <right style="thin">
        <color indexed="9"/>
      </right>
      <top style="thin">
        <color indexed="8"/>
      </top>
      <bottom style="thin">
        <color indexed="9"/>
      </bottom>
      <diagonal/>
    </border>
    <border>
      <left style="thin">
        <color indexed="9"/>
      </left>
      <right style="medium">
        <color indexed="8"/>
      </right>
      <top style="thin">
        <color indexed="8"/>
      </top>
      <bottom style="thin">
        <color indexed="9"/>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thin">
        <color indexed="9"/>
      </right>
      <top style="medium">
        <color indexed="8"/>
      </top>
      <bottom/>
      <diagonal/>
    </border>
    <border>
      <left style="thin">
        <color indexed="10"/>
      </left>
      <right style="thin">
        <color indexed="10"/>
      </right>
      <top style="thin">
        <color indexed="10"/>
      </top>
      <bottom style="thin">
        <color indexed="10"/>
      </bottom>
      <diagonal/>
    </border>
    <border>
      <left style="thin">
        <color indexed="10"/>
      </left>
      <right style="thin">
        <color indexed="24"/>
      </right>
      <top style="thin">
        <color indexed="10"/>
      </top>
      <bottom style="thin">
        <color indexed="10"/>
      </bottom>
      <diagonal/>
    </border>
    <border>
      <left style="thin">
        <color indexed="24"/>
      </left>
      <right style="thin">
        <color indexed="9"/>
      </right>
      <top style="thin">
        <color indexed="10"/>
      </top>
      <bottom style="thin">
        <color indexed="10"/>
      </bottom>
      <diagonal/>
    </border>
    <border>
      <left style="thin">
        <color indexed="24"/>
      </left>
      <right style="thin">
        <color indexed="10"/>
      </right>
      <top style="thin">
        <color indexed="10"/>
      </top>
      <bottom style="medium">
        <color indexed="8"/>
      </bottom>
      <diagonal/>
    </border>
    <border>
      <left style="thin">
        <color indexed="10"/>
      </left>
      <right style="thin">
        <color indexed="9"/>
      </right>
      <top style="thin">
        <color indexed="9"/>
      </top>
      <bottom style="medium">
        <color indexed="8"/>
      </bottom>
      <diagonal/>
    </border>
    <border>
      <left style="thin">
        <color indexed="9"/>
      </left>
      <right style="thin">
        <color indexed="10"/>
      </right>
      <top style="thin">
        <color indexed="10"/>
      </top>
      <bottom style="thin">
        <color indexed="9"/>
      </bottom>
      <diagonal/>
    </border>
    <border>
      <left style="thin">
        <color indexed="10"/>
      </left>
      <right style="medium">
        <color indexed="8"/>
      </right>
      <top style="thin">
        <color indexed="10"/>
      </top>
      <bottom style="thin">
        <color indexed="9"/>
      </bottom>
      <diagonal/>
    </border>
    <border>
      <left style="thin">
        <color indexed="9"/>
      </left>
      <right/>
      <top style="thin">
        <color indexed="9"/>
      </top>
      <bottom/>
      <diagonal/>
    </border>
    <border>
      <left style="medium">
        <color indexed="8"/>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style="medium">
        <color indexed="8"/>
      </right>
      <top style="thin">
        <color indexed="9"/>
      </top>
      <bottom style="thin">
        <color indexed="8"/>
      </bottom>
      <diagonal/>
    </border>
    <border>
      <left style="thin">
        <color indexed="9"/>
      </left>
      <right/>
      <top/>
      <bottom style="thick">
        <color indexed="25"/>
      </bottom>
      <diagonal/>
    </border>
    <border>
      <left/>
      <right style="medium">
        <color indexed="8"/>
      </right>
      <top/>
      <bottom style="thick">
        <color indexed="25"/>
      </bottom>
      <diagonal/>
    </border>
    <border>
      <left style="medium">
        <color indexed="8"/>
      </left>
      <right style="thin">
        <color indexed="8"/>
      </right>
      <top style="thin">
        <color indexed="8"/>
      </top>
      <bottom style="thick">
        <color indexed="25"/>
      </bottom>
      <diagonal/>
    </border>
    <border>
      <left style="thin">
        <color indexed="8"/>
      </left>
      <right style="thin">
        <color indexed="8"/>
      </right>
      <top style="thin">
        <color indexed="8"/>
      </top>
      <bottom style="thick">
        <color indexed="25"/>
      </bottom>
      <diagonal/>
    </border>
    <border>
      <left style="thin">
        <color indexed="8"/>
      </left>
      <right style="medium">
        <color indexed="8"/>
      </right>
      <top style="thin">
        <color indexed="8"/>
      </top>
      <bottom style="thick">
        <color indexed="25"/>
      </bottom>
      <diagonal/>
    </border>
    <border>
      <left style="medium">
        <color indexed="8"/>
      </left>
      <right style="medium">
        <color indexed="8"/>
      </right>
      <top style="thick">
        <color indexed="25"/>
      </top>
      <bottom style="thin">
        <color indexed="8"/>
      </bottom>
      <diagonal/>
    </border>
    <border>
      <left style="medium">
        <color indexed="8"/>
      </left>
      <right/>
      <top style="thick">
        <color indexed="25"/>
      </top>
      <bottom style="thin">
        <color indexed="8"/>
      </bottom>
      <diagonal/>
    </border>
    <border>
      <left/>
      <right/>
      <top style="thick">
        <color indexed="25"/>
      </top>
      <bottom style="thin">
        <color indexed="8"/>
      </bottom>
      <diagonal/>
    </border>
    <border>
      <left/>
      <right style="medium">
        <color indexed="8"/>
      </right>
      <top style="thick">
        <color indexed="25"/>
      </top>
      <bottom/>
      <diagonal/>
    </border>
    <border>
      <left/>
      <right style="medium">
        <color indexed="8"/>
      </right>
      <top style="thick">
        <color indexed="25"/>
      </top>
      <bottom style="thin">
        <color indexed="8"/>
      </bottom>
      <diagonal/>
    </border>
    <border>
      <left/>
      <right style="thin">
        <color indexed="8"/>
      </right>
      <top style="thin">
        <color indexed="8"/>
      </top>
      <bottom style="medium">
        <color indexed="8"/>
      </bottom>
      <diagonal/>
    </border>
    <border>
      <left style="thin">
        <color indexed="9"/>
      </left>
      <right style="thin">
        <color indexed="9"/>
      </right>
      <top/>
      <bottom style="thin">
        <color indexed="9"/>
      </bottom>
      <diagonal/>
    </border>
    <border>
      <left style="thin">
        <color indexed="8"/>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medium">
        <color indexed="8"/>
      </right>
      <top style="thin">
        <color indexed="9"/>
      </top>
      <bottom style="thin">
        <color indexed="10"/>
      </bottom>
      <diagonal/>
    </border>
    <border>
      <left style="thin">
        <color indexed="10"/>
      </left>
      <right style="medium">
        <color indexed="8"/>
      </right>
      <top style="thin">
        <color indexed="10"/>
      </top>
      <bottom style="thin">
        <color indexed="8"/>
      </bottom>
      <diagonal/>
    </border>
    <border>
      <left style="thin">
        <color indexed="10"/>
      </left>
      <right style="medium">
        <color indexed="8"/>
      </right>
      <top style="thin">
        <color indexed="8"/>
      </top>
      <bottom style="thin">
        <color indexed="8"/>
      </bottom>
      <diagonal/>
    </border>
    <border>
      <left style="thin">
        <color indexed="9"/>
      </left>
      <right style="thin">
        <color indexed="9"/>
      </right>
      <top style="thin">
        <color indexed="10"/>
      </top>
      <bottom style="thin">
        <color indexed="9"/>
      </bottom>
      <diagonal/>
    </border>
  </borders>
  <cellStyleXfs count="1">
    <xf numFmtId="0" fontId="0" fillId="0" borderId="0" applyNumberFormat="0" applyFill="0" applyBorder="0" applyProtection="0"/>
  </cellStyleXfs>
  <cellXfs count="375">
    <xf numFmtId="0" fontId="0" fillId="0" borderId="0" xfId="0"/>
    <xf numFmtId="0" fontId="0" fillId="0" borderId="0" xfId="0" applyNumberFormat="1"/>
    <xf numFmtId="49" fontId="2" fillId="0" borderId="1" xfId="0" applyNumberFormat="1" applyFont="1" applyBorder="1"/>
    <xf numFmtId="49" fontId="3" fillId="0" borderId="1" xfId="0" applyNumberFormat="1" applyFont="1" applyBorder="1" applyAlignment="1">
      <alignment vertical="center"/>
    </xf>
    <xf numFmtId="0" fontId="4" fillId="0" borderId="1" xfId="0" applyNumberFormat="1" applyFont="1" applyBorder="1"/>
    <xf numFmtId="49" fontId="3" fillId="0" borderId="1" xfId="0" applyNumberFormat="1" applyFont="1" applyBorder="1" applyAlignment="1">
      <alignment horizontal="left" vertical="center"/>
    </xf>
    <xf numFmtId="0" fontId="0" fillId="0" borderId="1" xfId="0" applyBorder="1"/>
    <xf numFmtId="0" fontId="2" fillId="0" borderId="1" xfId="0" applyFont="1" applyBorder="1" applyAlignment="1">
      <alignment horizontal="center"/>
    </xf>
    <xf numFmtId="0" fontId="2" fillId="0" borderId="1" xfId="0" applyNumberFormat="1" applyFont="1" applyBorder="1" applyAlignment="1">
      <alignment horizontal="center"/>
    </xf>
    <xf numFmtId="49" fontId="5" fillId="0" borderId="2" xfId="0" applyNumberFormat="1" applyFont="1" applyBorder="1"/>
    <xf numFmtId="0" fontId="4" fillId="0" borderId="3" xfId="0" applyNumberFormat="1" applyFont="1" applyBorder="1"/>
    <xf numFmtId="0" fontId="0" fillId="0" borderId="3" xfId="0" applyNumberFormat="1" applyBorder="1"/>
    <xf numFmtId="0" fontId="0" fillId="0" borderId="3" xfId="0" applyBorder="1"/>
    <xf numFmtId="0" fontId="4" fillId="0" borderId="3" xfId="0" applyNumberFormat="1" applyFont="1" applyBorder="1" applyAlignment="1">
      <alignment horizontal="center"/>
    </xf>
    <xf numFmtId="0" fontId="5" fillId="0" borderId="4" xfId="0" applyNumberFormat="1" applyFont="1" applyBorder="1"/>
    <xf numFmtId="0" fontId="5" fillId="0" borderId="5" xfId="0" applyNumberFormat="1" applyFont="1" applyBorder="1"/>
    <xf numFmtId="49" fontId="0" fillId="0" borderId="12" xfId="0" applyNumberFormat="1" applyBorder="1"/>
    <xf numFmtId="49" fontId="0" fillId="0" borderId="13" xfId="0" applyNumberFormat="1" applyBorder="1"/>
    <xf numFmtId="0" fontId="0" fillId="0" borderId="23" xfId="0" applyNumberFormat="1" applyBorder="1"/>
    <xf numFmtId="0" fontId="0" fillId="0" borderId="24" xfId="0" applyNumberFormat="1" applyBorder="1"/>
    <xf numFmtId="49" fontId="7" fillId="4" borderId="25" xfId="0" applyNumberFormat="1" applyFont="1" applyFill="1" applyBorder="1" applyAlignment="1">
      <alignment horizontal="center"/>
    </xf>
    <xf numFmtId="49" fontId="8" fillId="5" borderId="26" xfId="0" applyNumberFormat="1" applyFont="1" applyFill="1" applyBorder="1" applyAlignment="1">
      <alignment horizontal="center"/>
    </xf>
    <xf numFmtId="49" fontId="7" fillId="6" borderId="26" xfId="0" applyNumberFormat="1" applyFont="1" applyFill="1" applyBorder="1" applyAlignment="1">
      <alignment horizontal="center"/>
    </xf>
    <xf numFmtId="0" fontId="8" fillId="7" borderId="27" xfId="0" applyNumberFormat="1" applyFont="1" applyFill="1" applyBorder="1" applyAlignment="1">
      <alignment horizontal="center"/>
    </xf>
    <xf numFmtId="49" fontId="7" fillId="4" borderId="28" xfId="0" applyNumberFormat="1" applyFont="1" applyFill="1" applyBorder="1" applyAlignment="1">
      <alignment horizontal="center"/>
    </xf>
    <xf numFmtId="49" fontId="8" fillId="5" borderId="29" xfId="0" applyNumberFormat="1" applyFont="1" applyFill="1" applyBorder="1" applyAlignment="1">
      <alignment horizontal="center"/>
    </xf>
    <xf numFmtId="49" fontId="7" fillId="6" borderId="30" xfId="0" applyNumberFormat="1" applyFont="1" applyFill="1" applyBorder="1" applyAlignment="1">
      <alignment horizontal="center"/>
    </xf>
    <xf numFmtId="49" fontId="2" fillId="8" borderId="31" xfId="0" applyNumberFormat="1" applyFont="1" applyFill="1" applyBorder="1" applyAlignment="1">
      <alignment horizontal="left"/>
    </xf>
    <xf numFmtId="49" fontId="2" fillId="3" borderId="31" xfId="0" applyNumberFormat="1" applyFont="1" applyFill="1" applyBorder="1" applyAlignment="1">
      <alignment horizontal="left"/>
    </xf>
    <xf numFmtId="0" fontId="0" fillId="7" borderId="32" xfId="0" applyNumberFormat="1" applyFill="1" applyBorder="1" applyAlignment="1">
      <alignment horizontal="center"/>
    </xf>
    <xf numFmtId="0" fontId="0" fillId="7" borderId="33" xfId="0" applyNumberFormat="1" applyFill="1" applyBorder="1"/>
    <xf numFmtId="0" fontId="0" fillId="7" borderId="34" xfId="0" applyNumberFormat="1" applyFill="1" applyBorder="1"/>
    <xf numFmtId="49" fontId="0" fillId="3" borderId="36" xfId="0" applyNumberFormat="1" applyFill="1" applyBorder="1" applyAlignment="1">
      <alignment horizontal="center" vertical="center"/>
    </xf>
    <xf numFmtId="49" fontId="0" fillId="3" borderId="36" xfId="0" applyNumberFormat="1" applyFill="1" applyBorder="1"/>
    <xf numFmtId="0" fontId="0" fillId="3" borderId="37" xfId="0" applyNumberFormat="1" applyFill="1" applyBorder="1" applyAlignment="1">
      <alignment horizontal="center"/>
    </xf>
    <xf numFmtId="0" fontId="0" fillId="3" borderId="38" xfId="0" applyNumberFormat="1" applyFill="1" applyBorder="1" applyAlignment="1">
      <alignment horizontal="center"/>
    </xf>
    <xf numFmtId="0" fontId="0" fillId="3" borderId="39" xfId="0" applyNumberFormat="1" applyFill="1" applyBorder="1" applyAlignment="1">
      <alignment horizontal="center"/>
    </xf>
    <xf numFmtId="0" fontId="0" fillId="7" borderId="40" xfId="0" applyNumberFormat="1" applyFill="1" applyBorder="1" applyAlignment="1">
      <alignment horizontal="center"/>
    </xf>
    <xf numFmtId="0" fontId="0" fillId="3" borderId="36" xfId="0" applyFill="1" applyBorder="1" applyAlignment="1">
      <alignment horizontal="center" vertical="center"/>
    </xf>
    <xf numFmtId="164" fontId="9" fillId="7" borderId="40" xfId="0" applyNumberFormat="1" applyFont="1" applyFill="1" applyBorder="1" applyAlignment="1">
      <alignment horizontal="center"/>
    </xf>
    <xf numFmtId="0" fontId="0" fillId="10" borderId="40" xfId="0" applyNumberFormat="1" applyFill="1" applyBorder="1" applyAlignment="1">
      <alignment horizontal="center"/>
    </xf>
    <xf numFmtId="49" fontId="0" fillId="3" borderId="41" xfId="0" applyNumberFormat="1" applyFill="1" applyBorder="1" applyAlignment="1">
      <alignment horizontal="center" vertical="center"/>
    </xf>
    <xf numFmtId="49" fontId="0" fillId="3" borderId="41" xfId="0" applyNumberFormat="1" applyFill="1" applyBorder="1"/>
    <xf numFmtId="0" fontId="0" fillId="3" borderId="42" xfId="0" applyNumberFormat="1" applyFill="1" applyBorder="1" applyAlignment="1">
      <alignment horizontal="center"/>
    </xf>
    <xf numFmtId="0" fontId="0" fillId="3" borderId="43" xfId="0" applyNumberFormat="1" applyFill="1" applyBorder="1" applyAlignment="1">
      <alignment horizontal="center"/>
    </xf>
    <xf numFmtId="0" fontId="0" fillId="3" borderId="44" xfId="0" applyNumberFormat="1" applyFill="1" applyBorder="1" applyAlignment="1">
      <alignment horizontal="center"/>
    </xf>
    <xf numFmtId="0" fontId="0" fillId="11" borderId="45" xfId="0" applyNumberFormat="1" applyFill="1" applyBorder="1" applyAlignment="1">
      <alignment horizontal="center"/>
    </xf>
    <xf numFmtId="49" fontId="0" fillId="12" borderId="46" xfId="0" applyNumberFormat="1" applyFill="1" applyBorder="1" applyAlignment="1">
      <alignment horizontal="center" vertical="center"/>
    </xf>
    <xf numFmtId="49" fontId="0" fillId="12" borderId="47" xfId="0" applyNumberFormat="1" applyFill="1" applyBorder="1" applyAlignment="1">
      <alignment horizontal="right" vertical="center"/>
    </xf>
    <xf numFmtId="0" fontId="0" fillId="12" borderId="18" xfId="0" applyFill="1" applyBorder="1" applyAlignment="1">
      <alignment horizontal="center"/>
    </xf>
    <xf numFmtId="0" fontId="0" fillId="12" borderId="19" xfId="0" applyFill="1" applyBorder="1" applyAlignment="1">
      <alignment horizontal="center"/>
    </xf>
    <xf numFmtId="0" fontId="0" fillId="12" borderId="17" xfId="0" applyNumberFormat="1" applyFill="1" applyBorder="1" applyAlignment="1">
      <alignment horizontal="center"/>
    </xf>
    <xf numFmtId="0" fontId="0" fillId="12" borderId="18" xfId="0" applyNumberFormat="1" applyFill="1" applyBorder="1" applyAlignment="1">
      <alignment horizontal="center"/>
    </xf>
    <xf numFmtId="0" fontId="0" fillId="12" borderId="19" xfId="0" applyNumberFormat="1" applyFill="1" applyBorder="1" applyAlignment="1">
      <alignment horizontal="center"/>
    </xf>
    <xf numFmtId="0" fontId="9" fillId="14" borderId="45" xfId="0" applyFont="1" applyFill="1" applyBorder="1"/>
    <xf numFmtId="49" fontId="9" fillId="14" borderId="48" xfId="0" applyNumberFormat="1" applyFont="1" applyFill="1" applyBorder="1" applyAlignment="1">
      <alignment horizontal="right" vertical="center"/>
    </xf>
    <xf numFmtId="0" fontId="7" fillId="14" borderId="49" xfId="0" applyNumberFormat="1" applyFont="1" applyFill="1" applyBorder="1" applyAlignment="1">
      <alignment horizontal="center" vertical="center"/>
    </xf>
    <xf numFmtId="0" fontId="7" fillId="14" borderId="38" xfId="0" applyNumberFormat="1" applyFont="1" applyFill="1" applyBorder="1" applyAlignment="1">
      <alignment horizontal="center" vertical="center"/>
    </xf>
    <xf numFmtId="0" fontId="7" fillId="14" borderId="39" xfId="0" applyNumberFormat="1" applyFont="1" applyFill="1" applyBorder="1" applyAlignment="1">
      <alignment horizontal="center" vertical="center"/>
    </xf>
    <xf numFmtId="0" fontId="7" fillId="14" borderId="42" xfId="0" applyNumberFormat="1" applyFont="1" applyFill="1" applyBorder="1" applyAlignment="1">
      <alignment horizontal="center" vertical="center"/>
    </xf>
    <xf numFmtId="0" fontId="7" fillId="14" borderId="43" xfId="0" applyNumberFormat="1" applyFont="1" applyFill="1" applyBorder="1" applyAlignment="1">
      <alignment horizontal="center" vertical="center"/>
    </xf>
    <xf numFmtId="0" fontId="7" fillId="14" borderId="44" xfId="0" applyNumberFormat="1" applyFont="1" applyFill="1" applyBorder="1" applyAlignment="1">
      <alignment horizontal="center" vertical="center"/>
    </xf>
    <xf numFmtId="0" fontId="0" fillId="14" borderId="52" xfId="0" applyNumberFormat="1" applyFill="1" applyBorder="1"/>
    <xf numFmtId="0" fontId="0" fillId="14" borderId="6" xfId="0" applyNumberFormat="1" applyFill="1" applyBorder="1"/>
    <xf numFmtId="0" fontId="0" fillId="14" borderId="53" xfId="0" applyNumberFormat="1" applyFill="1" applyBorder="1"/>
    <xf numFmtId="0" fontId="0" fillId="14" borderId="54" xfId="0" applyNumberFormat="1" applyFill="1" applyBorder="1"/>
    <xf numFmtId="0" fontId="0" fillId="14" borderId="7" xfId="0" applyNumberFormat="1" applyFill="1" applyBorder="1"/>
    <xf numFmtId="0" fontId="0" fillId="14" borderId="8" xfId="0" applyNumberFormat="1" applyFill="1" applyBorder="1"/>
    <xf numFmtId="49" fontId="2" fillId="8" borderId="55" xfId="0" applyNumberFormat="1" applyFont="1" applyFill="1" applyBorder="1" applyAlignment="1">
      <alignment horizontal="left"/>
    </xf>
    <xf numFmtId="49" fontId="2" fillId="3" borderId="55" xfId="0" applyNumberFormat="1" applyFont="1" applyFill="1" applyBorder="1" applyAlignment="1">
      <alignment horizontal="left"/>
    </xf>
    <xf numFmtId="0" fontId="0" fillId="7" borderId="56" xfId="0" applyNumberFormat="1" applyFill="1" applyBorder="1"/>
    <xf numFmtId="0" fontId="0" fillId="7" borderId="57" xfId="0" applyNumberFormat="1" applyFill="1" applyBorder="1"/>
    <xf numFmtId="0" fontId="0" fillId="7" borderId="58" xfId="0" applyNumberFormat="1" applyFill="1" applyBorder="1"/>
    <xf numFmtId="0" fontId="0" fillId="7" borderId="59" xfId="0" applyNumberFormat="1" applyFill="1" applyBorder="1" applyAlignment="1">
      <alignment horizontal="center"/>
    </xf>
    <xf numFmtId="0" fontId="0" fillId="7" borderId="53" xfId="0" applyNumberFormat="1" applyFill="1" applyBorder="1"/>
    <xf numFmtId="0" fontId="0" fillId="7" borderId="60" xfId="0" applyNumberFormat="1" applyFill="1" applyBorder="1"/>
    <xf numFmtId="0" fontId="0" fillId="14" borderId="45" xfId="0" applyFill="1" applyBorder="1"/>
    <xf numFmtId="49" fontId="0" fillId="3" borderId="36" xfId="0" applyNumberFormat="1" applyFill="1" applyBorder="1" applyAlignment="1">
      <alignment horizontal="left"/>
    </xf>
    <xf numFmtId="0" fontId="0" fillId="7" borderId="45" xfId="0" applyNumberFormat="1" applyFill="1" applyBorder="1" applyAlignment="1">
      <alignment horizontal="center"/>
    </xf>
    <xf numFmtId="49" fontId="9" fillId="14" borderId="61" xfId="0" applyNumberFormat="1" applyFont="1" applyFill="1" applyBorder="1" applyAlignment="1">
      <alignment horizontal="right" vertical="center"/>
    </xf>
    <xf numFmtId="0" fontId="0" fillId="3" borderId="62" xfId="0" applyNumberFormat="1" applyFill="1" applyBorder="1" applyAlignment="1">
      <alignment horizontal="center"/>
    </xf>
    <xf numFmtId="0" fontId="0" fillId="3" borderId="63" xfId="0" applyNumberFormat="1" applyFill="1" applyBorder="1" applyAlignment="1">
      <alignment horizontal="center"/>
    </xf>
    <xf numFmtId="0" fontId="0" fillId="3" borderId="64" xfId="0" applyNumberFormat="1" applyFill="1" applyBorder="1" applyAlignment="1">
      <alignment horizontal="center"/>
    </xf>
    <xf numFmtId="0" fontId="10" fillId="3" borderId="1" xfId="0" applyNumberFormat="1" applyFont="1" applyFill="1" applyBorder="1" applyAlignment="1">
      <alignment horizontal="center"/>
    </xf>
    <xf numFmtId="0" fontId="9" fillId="14" borderId="45" xfId="0" applyFont="1" applyFill="1" applyBorder="1" applyAlignment="1">
      <alignment vertical="center"/>
    </xf>
    <xf numFmtId="0" fontId="0" fillId="7" borderId="40" xfId="0" applyNumberFormat="1" applyFill="1" applyBorder="1"/>
    <xf numFmtId="0" fontId="9" fillId="14" borderId="45" xfId="0" applyFont="1" applyFill="1" applyBorder="1" applyAlignment="1">
      <alignment horizontal="center" vertical="center"/>
    </xf>
    <xf numFmtId="0" fontId="0" fillId="14" borderId="73" xfId="0" applyNumberFormat="1" applyFill="1" applyBorder="1" applyAlignment="1">
      <alignment horizontal="center"/>
    </xf>
    <xf numFmtId="0" fontId="0" fillId="14" borderId="74" xfId="0" applyNumberFormat="1" applyFill="1" applyBorder="1" applyAlignment="1">
      <alignment horizontal="center"/>
    </xf>
    <xf numFmtId="0" fontId="0" fillId="14" borderId="60" xfId="0" applyNumberFormat="1" applyFill="1" applyBorder="1" applyAlignment="1">
      <alignment horizontal="center"/>
    </xf>
    <xf numFmtId="0" fontId="0" fillId="14" borderId="59" xfId="0" applyNumberFormat="1" applyFill="1" applyBorder="1" applyAlignment="1">
      <alignment horizontal="center"/>
    </xf>
    <xf numFmtId="0" fontId="0" fillId="14" borderId="53" xfId="0" applyNumberFormat="1" applyFill="1" applyBorder="1" applyAlignment="1">
      <alignment horizontal="center"/>
    </xf>
    <xf numFmtId="0" fontId="0" fillId="14" borderId="6" xfId="0" applyNumberFormat="1" applyFill="1" applyBorder="1" applyAlignment="1">
      <alignment horizontal="center"/>
    </xf>
    <xf numFmtId="0" fontId="0" fillId="14" borderId="7" xfId="0" applyNumberFormat="1" applyFill="1" applyBorder="1" applyAlignment="1">
      <alignment horizontal="center"/>
    </xf>
    <xf numFmtId="0" fontId="0" fillId="14" borderId="8" xfId="0" applyNumberFormat="1" applyFill="1" applyBorder="1" applyAlignment="1">
      <alignment horizontal="center"/>
    </xf>
    <xf numFmtId="0" fontId="0" fillId="14" borderId="74" xfId="0" applyNumberFormat="1" applyFill="1" applyBorder="1"/>
    <xf numFmtId="0" fontId="0" fillId="14" borderId="75" xfId="0" applyNumberFormat="1" applyFill="1" applyBorder="1"/>
    <xf numFmtId="0" fontId="0" fillId="3" borderId="10" xfId="0" applyFill="1" applyBorder="1"/>
    <xf numFmtId="0" fontId="4" fillId="3" borderId="10" xfId="0" applyNumberFormat="1" applyFont="1" applyFill="1" applyBorder="1"/>
    <xf numFmtId="0" fontId="0" fillId="3" borderId="1" xfId="0" applyFill="1" applyBorder="1"/>
    <xf numFmtId="0" fontId="4" fillId="3" borderId="1" xfId="0" applyNumberFormat="1" applyFont="1" applyFill="1" applyBorder="1"/>
    <xf numFmtId="49" fontId="2" fillId="0" borderId="76" xfId="0" applyNumberFormat="1" applyFont="1" applyBorder="1"/>
    <xf numFmtId="49" fontId="3" fillId="0" borderId="77" xfId="0" applyNumberFormat="1" applyFont="1" applyBorder="1" applyAlignment="1">
      <alignment vertical="center"/>
    </xf>
    <xf numFmtId="0" fontId="4" fillId="0" borderId="78" xfId="0" applyNumberFormat="1" applyFont="1" applyBorder="1"/>
    <xf numFmtId="49" fontId="3" fillId="0" borderId="1" xfId="0" applyNumberFormat="1" applyFont="1" applyBorder="1" applyAlignment="1">
      <alignment horizontal="left"/>
    </xf>
    <xf numFmtId="0" fontId="0" fillId="0" borderId="1" xfId="0" applyNumberFormat="1" applyBorder="1"/>
    <xf numFmtId="49" fontId="5" fillId="0" borderId="76" xfId="0" applyNumberFormat="1" applyFont="1" applyBorder="1"/>
    <xf numFmtId="0" fontId="4" fillId="0" borderId="79" xfId="0" applyNumberFormat="1" applyFont="1" applyBorder="1"/>
    <xf numFmtId="0" fontId="4" fillId="0" borderId="80" xfId="0" applyFont="1" applyBorder="1"/>
    <xf numFmtId="0" fontId="2" fillId="0" borderId="3" xfId="0" applyFont="1" applyBorder="1" applyAlignment="1">
      <alignment horizontal="center"/>
    </xf>
    <xf numFmtId="0" fontId="2" fillId="0" borderId="3" xfId="0" applyNumberFormat="1" applyFont="1" applyBorder="1" applyAlignment="1">
      <alignment horizontal="center"/>
    </xf>
    <xf numFmtId="0" fontId="5" fillId="0" borderId="81" xfId="0" applyNumberFormat="1" applyFont="1" applyBorder="1"/>
    <xf numFmtId="0" fontId="5" fillId="0" borderId="82" xfId="0" applyNumberFormat="1" applyFont="1" applyBorder="1"/>
    <xf numFmtId="0" fontId="0" fillId="0" borderId="83" xfId="0" applyNumberFormat="1" applyBorder="1"/>
    <xf numFmtId="49" fontId="0" fillId="0" borderId="5" xfId="0" applyNumberFormat="1" applyBorder="1"/>
    <xf numFmtId="0" fontId="0" fillId="0" borderId="87" xfId="0" applyNumberFormat="1" applyBorder="1"/>
    <xf numFmtId="0" fontId="0" fillId="0" borderId="88" xfId="0" applyNumberFormat="1" applyBorder="1"/>
    <xf numFmtId="49" fontId="7" fillId="4" borderId="89" xfId="0" applyNumberFormat="1" applyFont="1" applyFill="1" applyBorder="1" applyAlignment="1">
      <alignment horizontal="center"/>
    </xf>
    <xf numFmtId="49" fontId="8" fillId="5" borderId="90" xfId="0" applyNumberFormat="1" applyFont="1" applyFill="1" applyBorder="1" applyAlignment="1">
      <alignment horizontal="center"/>
    </xf>
    <xf numFmtId="49" fontId="7" fillId="6" borderId="90" xfId="0" applyNumberFormat="1" applyFont="1" applyFill="1" applyBorder="1" applyAlignment="1">
      <alignment horizontal="center"/>
    </xf>
    <xf numFmtId="0" fontId="8" fillId="7" borderId="91" xfId="0" applyNumberFormat="1" applyFont="1" applyFill="1" applyBorder="1" applyAlignment="1">
      <alignment horizontal="center"/>
    </xf>
    <xf numFmtId="49" fontId="7" fillId="6" borderId="91" xfId="0" applyNumberFormat="1" applyFont="1" applyFill="1" applyBorder="1" applyAlignment="1">
      <alignment horizontal="center"/>
    </xf>
    <xf numFmtId="49" fontId="2" fillId="15" borderId="92" xfId="0" applyNumberFormat="1" applyFont="1" applyFill="1" applyBorder="1" applyAlignment="1">
      <alignment horizontal="left"/>
    </xf>
    <xf numFmtId="0" fontId="0" fillId="7" borderId="93" xfId="0" applyNumberFormat="1" applyFill="1" applyBorder="1" applyAlignment="1">
      <alignment horizontal="center"/>
    </xf>
    <xf numFmtId="0" fontId="0" fillId="7" borderId="94" xfId="0" applyNumberFormat="1" applyFill="1" applyBorder="1"/>
    <xf numFmtId="0" fontId="0" fillId="7" borderId="95" xfId="0" applyNumberFormat="1" applyFill="1" applyBorder="1"/>
    <xf numFmtId="0" fontId="0" fillId="3" borderId="36" xfId="0" applyFill="1" applyBorder="1"/>
    <xf numFmtId="0" fontId="0" fillId="3" borderId="37" xfId="0" applyNumberFormat="1" applyFill="1" applyBorder="1"/>
    <xf numFmtId="0" fontId="0" fillId="3" borderId="38" xfId="0" applyNumberFormat="1" applyFill="1" applyBorder="1"/>
    <xf numFmtId="0" fontId="0" fillId="3" borderId="39" xfId="0" applyNumberFormat="1" applyFill="1" applyBorder="1"/>
    <xf numFmtId="0" fontId="0" fillId="3" borderId="41" xfId="0" applyFill="1" applyBorder="1"/>
    <xf numFmtId="0" fontId="0" fillId="15" borderId="45" xfId="0" applyNumberFormat="1" applyFill="1" applyBorder="1" applyAlignment="1">
      <alignment horizontal="center"/>
    </xf>
    <xf numFmtId="0" fontId="0" fillId="3" borderId="42" xfId="0" applyNumberFormat="1" applyFill="1" applyBorder="1"/>
    <xf numFmtId="0" fontId="0" fillId="3" borderId="43" xfId="0" applyNumberFormat="1" applyFill="1" applyBorder="1"/>
    <xf numFmtId="0" fontId="0" fillId="3" borderId="44" xfId="0" applyNumberFormat="1" applyFill="1" applyBorder="1"/>
    <xf numFmtId="0" fontId="7" fillId="14" borderId="97" xfId="0" applyNumberFormat="1" applyFont="1" applyFill="1" applyBorder="1" applyAlignment="1">
      <alignment horizontal="center" vertical="center"/>
    </xf>
    <xf numFmtId="49" fontId="2" fillId="15" borderId="55" xfId="0" applyNumberFormat="1" applyFont="1" applyFill="1" applyBorder="1" applyAlignment="1">
      <alignment horizontal="left"/>
    </xf>
    <xf numFmtId="0" fontId="0" fillId="7" borderId="59" xfId="0" applyNumberFormat="1" applyFill="1" applyBorder="1"/>
    <xf numFmtId="0" fontId="12" fillId="3" borderId="1" xfId="0" applyNumberFormat="1" applyFont="1" applyFill="1" applyBorder="1" applyAlignment="1">
      <alignment horizontal="center"/>
    </xf>
    <xf numFmtId="0" fontId="13" fillId="3" borderId="1" xfId="0" applyNumberFormat="1" applyFont="1" applyFill="1" applyBorder="1" applyAlignment="1">
      <alignment horizontal="center"/>
    </xf>
    <xf numFmtId="0" fontId="14" fillId="3" borderId="1" xfId="0" applyNumberFormat="1" applyFont="1" applyFill="1" applyBorder="1"/>
    <xf numFmtId="0" fontId="13" fillId="3" borderId="1" xfId="0" applyNumberFormat="1" applyFont="1" applyFill="1" applyBorder="1"/>
    <xf numFmtId="49" fontId="13" fillId="3" borderId="1" xfId="0" applyNumberFormat="1" applyFont="1" applyFill="1" applyBorder="1" applyAlignment="1">
      <alignment horizontal="center"/>
    </xf>
    <xf numFmtId="0" fontId="15" fillId="3" borderId="1" xfId="0" applyNumberFormat="1" applyFont="1" applyFill="1" applyBorder="1"/>
    <xf numFmtId="0" fontId="14" fillId="3" borderId="3" xfId="0" applyNumberFormat="1" applyFont="1" applyFill="1" applyBorder="1"/>
    <xf numFmtId="0" fontId="14" fillId="3" borderId="3" xfId="0" applyFont="1" applyFill="1" applyBorder="1"/>
    <xf numFmtId="0" fontId="15" fillId="3" borderId="66" xfId="0" applyNumberFormat="1" applyFont="1" applyFill="1" applyBorder="1"/>
    <xf numFmtId="49" fontId="16" fillId="16" borderId="52" xfId="0" applyNumberFormat="1" applyFont="1" applyFill="1" applyBorder="1" applyAlignment="1">
      <alignment horizontal="center"/>
    </xf>
    <xf numFmtId="49" fontId="17" fillId="16" borderId="70" xfId="0" applyNumberFormat="1" applyFont="1" applyFill="1" applyBorder="1" applyAlignment="1">
      <alignment horizontal="center"/>
    </xf>
    <xf numFmtId="0" fontId="14" fillId="14" borderId="52" xfId="0" applyNumberFormat="1" applyFont="1" applyFill="1" applyBorder="1"/>
    <xf numFmtId="0" fontId="14" fillId="14" borderId="73" xfId="0" applyNumberFormat="1" applyFont="1" applyFill="1" applyBorder="1"/>
    <xf numFmtId="0" fontId="14" fillId="14" borderId="74" xfId="0" applyNumberFormat="1" applyFont="1" applyFill="1" applyBorder="1"/>
    <xf numFmtId="0" fontId="14" fillId="14" borderId="75" xfId="0" applyNumberFormat="1" applyFont="1" applyFill="1" applyBorder="1"/>
    <xf numFmtId="0" fontId="15" fillId="3" borderId="1" xfId="0" applyNumberFormat="1" applyFont="1" applyFill="1" applyBorder="1" applyAlignment="1">
      <alignment horizontal="center"/>
    </xf>
    <xf numFmtId="3" fontId="18" fillId="3" borderId="98" xfId="0" applyNumberFormat="1" applyFont="1" applyFill="1" applyBorder="1" applyAlignment="1">
      <alignment horizontal="center"/>
    </xf>
    <xf numFmtId="3" fontId="19" fillId="3" borderId="98" xfId="0" applyNumberFormat="1" applyFont="1" applyFill="1" applyBorder="1"/>
    <xf numFmtId="0" fontId="19" fillId="3" borderId="1" xfId="0" applyNumberFormat="1" applyFont="1" applyFill="1" applyBorder="1" applyAlignment="1">
      <alignment horizontal="center"/>
    </xf>
    <xf numFmtId="49" fontId="14" fillId="3" borderId="1" xfId="0" applyNumberFormat="1" applyFont="1" applyFill="1" applyBorder="1"/>
    <xf numFmtId="3" fontId="18" fillId="3" borderId="1" xfId="0" applyNumberFormat="1" applyFont="1" applyFill="1" applyBorder="1" applyAlignment="1">
      <alignment horizontal="center"/>
    </xf>
    <xf numFmtId="3" fontId="19" fillId="3" borderId="1" xfId="0" applyNumberFormat="1" applyFont="1" applyFill="1" applyBorder="1"/>
    <xf numFmtId="0" fontId="13" fillId="3" borderId="3" xfId="0" applyNumberFormat="1" applyFont="1" applyFill="1" applyBorder="1"/>
    <xf numFmtId="0" fontId="0" fillId="3" borderId="65" xfId="0" applyFill="1" applyBorder="1"/>
    <xf numFmtId="0" fontId="0" fillId="3" borderId="99" xfId="0" applyFill="1" applyBorder="1"/>
    <xf numFmtId="0" fontId="0" fillId="3" borderId="100" xfId="0" applyFill="1" applyBorder="1"/>
    <xf numFmtId="0" fontId="20" fillId="3" borderId="1" xfId="0" applyNumberFormat="1" applyFont="1" applyFill="1" applyBorder="1" applyAlignment="1">
      <alignment horizontal="left"/>
    </xf>
    <xf numFmtId="0" fontId="15" fillId="3" borderId="1" xfId="0" applyFont="1" applyFill="1" applyBorder="1"/>
    <xf numFmtId="0" fontId="14" fillId="3" borderId="3" xfId="0" applyNumberFormat="1" applyFont="1" applyFill="1" applyBorder="1" applyAlignment="1">
      <alignment horizontal="center"/>
    </xf>
    <xf numFmtId="0" fontId="14" fillId="3" borderId="1" xfId="0" applyFont="1" applyFill="1" applyBorder="1"/>
    <xf numFmtId="0" fontId="15" fillId="3" borderId="66" xfId="0" applyFont="1" applyFill="1" applyBorder="1"/>
    <xf numFmtId="0" fontId="14" fillId="12" borderId="46" xfId="0" applyNumberFormat="1" applyFont="1" applyFill="1" applyBorder="1" applyAlignment="1">
      <alignment horizontal="center" vertical="center"/>
    </xf>
    <xf numFmtId="0" fontId="14" fillId="12" borderId="46" xfId="0" applyFont="1" applyFill="1" applyBorder="1" applyAlignment="1">
      <alignment horizontal="center"/>
    </xf>
    <xf numFmtId="49" fontId="14" fillId="12" borderId="46" xfId="0" applyNumberFormat="1" applyFont="1" applyFill="1" applyBorder="1" applyAlignment="1">
      <alignment horizontal="center"/>
    </xf>
    <xf numFmtId="0" fontId="14" fillId="3" borderId="65" xfId="0" applyFont="1" applyFill="1" applyBorder="1"/>
    <xf numFmtId="49" fontId="14" fillId="12" borderId="45" xfId="0" applyNumberFormat="1" applyFont="1" applyFill="1" applyBorder="1" applyAlignment="1">
      <alignment horizontal="center" vertical="center"/>
    </xf>
    <xf numFmtId="49" fontId="14" fillId="12" borderId="45" xfId="0" applyNumberFormat="1" applyFont="1" applyFill="1" applyBorder="1" applyAlignment="1">
      <alignment horizontal="center"/>
    </xf>
    <xf numFmtId="0" fontId="14" fillId="3" borderId="10" xfId="0" applyNumberFormat="1" applyFont="1" applyFill="1" applyBorder="1" applyAlignment="1">
      <alignment horizontal="center" vertical="center"/>
    </xf>
    <xf numFmtId="0" fontId="14" fillId="3" borderId="10" xfId="0" applyNumberFormat="1" applyFont="1" applyFill="1" applyBorder="1" applyAlignment="1">
      <alignment horizontal="center"/>
    </xf>
    <xf numFmtId="0" fontId="5" fillId="3" borderId="1" xfId="0" applyNumberFormat="1" applyFont="1" applyFill="1" applyBorder="1" applyAlignment="1">
      <alignment horizontal="center"/>
    </xf>
    <xf numFmtId="49" fontId="14" fillId="3" borderId="1" xfId="0" applyNumberFormat="1" applyFont="1" applyFill="1" applyBorder="1" applyAlignment="1">
      <alignment horizontal="left"/>
    </xf>
    <xf numFmtId="0" fontId="14" fillId="3" borderId="1" xfId="0" applyNumberFormat="1" applyFont="1" applyFill="1" applyBorder="1" applyAlignment="1">
      <alignment horizontal="center"/>
    </xf>
    <xf numFmtId="165" fontId="14" fillId="3" borderId="1" xfId="0" applyNumberFormat="1" applyFont="1" applyFill="1" applyBorder="1" applyAlignment="1">
      <alignment horizontal="center"/>
    </xf>
    <xf numFmtId="0" fontId="14" fillId="3" borderId="1" xfId="0" applyNumberFormat="1" applyFont="1" applyFill="1" applyBorder="1" applyAlignment="1">
      <alignment horizontal="left"/>
    </xf>
    <xf numFmtId="0" fontId="5" fillId="3" borderId="1" xfId="0" applyFont="1" applyFill="1" applyBorder="1" applyAlignment="1">
      <alignment horizontal="center"/>
    </xf>
    <xf numFmtId="0" fontId="14" fillId="3" borderId="1" xfId="0" applyFont="1" applyFill="1" applyBorder="1" applyAlignment="1">
      <alignment horizontal="left"/>
    </xf>
    <xf numFmtId="0" fontId="14" fillId="3" borderId="1" xfId="0" applyFont="1" applyFill="1" applyBorder="1" applyAlignment="1">
      <alignment horizontal="center"/>
    </xf>
    <xf numFmtId="0" fontId="14" fillId="17" borderId="46" xfId="0" applyNumberFormat="1" applyFont="1" applyFill="1" applyBorder="1" applyAlignment="1">
      <alignment horizontal="center" vertical="center"/>
    </xf>
    <xf numFmtId="0" fontId="14" fillId="17" borderId="46" xfId="0" applyFont="1" applyFill="1" applyBorder="1" applyAlignment="1">
      <alignment horizontal="center"/>
    </xf>
    <xf numFmtId="49" fontId="14" fillId="17" borderId="46" xfId="0" applyNumberFormat="1" applyFont="1" applyFill="1" applyBorder="1" applyAlignment="1">
      <alignment horizontal="center"/>
    </xf>
    <xf numFmtId="49" fontId="14" fillId="17" borderId="45" xfId="0" applyNumberFormat="1" applyFont="1" applyFill="1" applyBorder="1" applyAlignment="1">
      <alignment horizontal="center" vertical="center"/>
    </xf>
    <xf numFmtId="49" fontId="14" fillId="17" borderId="45" xfId="0" applyNumberFormat="1" applyFont="1" applyFill="1" applyBorder="1" applyAlignment="1">
      <alignment horizontal="center"/>
    </xf>
    <xf numFmtId="0" fontId="21" fillId="3" borderId="1" xfId="0" applyNumberFormat="1" applyFont="1" applyFill="1" applyBorder="1"/>
    <xf numFmtId="0" fontId="21" fillId="3" borderId="1" xfId="0" applyNumberFormat="1" applyFont="1" applyFill="1" applyBorder="1" applyAlignment="1">
      <alignment horizontal="center"/>
    </xf>
    <xf numFmtId="0" fontId="0" fillId="3" borderId="1" xfId="0" applyNumberFormat="1" applyFill="1" applyBorder="1" applyAlignment="1">
      <alignment horizontal="center"/>
    </xf>
    <xf numFmtId="0" fontId="0" fillId="3" borderId="3" xfId="0" applyFill="1" applyBorder="1"/>
    <xf numFmtId="0" fontId="0" fillId="3" borderId="3" xfId="0" applyNumberFormat="1" applyFill="1" applyBorder="1" applyAlignment="1">
      <alignment horizontal="center"/>
    </xf>
    <xf numFmtId="0" fontId="0" fillId="3" borderId="66" xfId="0" applyFill="1" applyBorder="1"/>
    <xf numFmtId="0" fontId="14" fillId="18" borderId="46" xfId="0" applyNumberFormat="1" applyFont="1" applyFill="1" applyBorder="1" applyAlignment="1">
      <alignment horizontal="center" vertical="center"/>
    </xf>
    <xf numFmtId="0" fontId="14" fillId="18" borderId="46" xfId="0" applyFont="1" applyFill="1" applyBorder="1" applyAlignment="1">
      <alignment horizontal="center"/>
    </xf>
    <xf numFmtId="49" fontId="14" fillId="18" borderId="46" xfId="0" applyNumberFormat="1" applyFont="1" applyFill="1" applyBorder="1" applyAlignment="1">
      <alignment horizontal="center"/>
    </xf>
    <xf numFmtId="49" fontId="14" fillId="18" borderId="45" xfId="0" applyNumberFormat="1" applyFont="1" applyFill="1" applyBorder="1" applyAlignment="1">
      <alignment horizontal="center" vertical="center"/>
    </xf>
    <xf numFmtId="49" fontId="14" fillId="18" borderId="45" xfId="0" applyNumberFormat="1" applyFont="1" applyFill="1" applyBorder="1" applyAlignment="1">
      <alignment horizontal="center"/>
    </xf>
    <xf numFmtId="0" fontId="0" fillId="3" borderId="1" xfId="0" applyNumberFormat="1" applyFill="1" applyBorder="1"/>
    <xf numFmtId="0" fontId="0" fillId="3" borderId="10" xfId="0" applyNumberFormat="1" applyFill="1" applyBorder="1" applyAlignment="1">
      <alignment horizontal="center" vertical="center"/>
    </xf>
    <xf numFmtId="0" fontId="0" fillId="3" borderId="10" xfId="0" applyNumberFormat="1" applyFill="1" applyBorder="1" applyAlignment="1">
      <alignment horizontal="center"/>
    </xf>
    <xf numFmtId="49" fontId="22" fillId="3" borderId="1" xfId="0" applyNumberFormat="1" applyFont="1" applyFill="1" applyBorder="1"/>
    <xf numFmtId="0" fontId="23" fillId="3" borderId="1" xfId="0" applyNumberFormat="1" applyFont="1" applyFill="1" applyBorder="1"/>
    <xf numFmtId="0" fontId="23" fillId="3" borderId="1" xfId="0" applyFont="1" applyFill="1" applyBorder="1"/>
    <xf numFmtId="49" fontId="24" fillId="3" borderId="1" xfId="0" applyNumberFormat="1" applyFont="1" applyFill="1" applyBorder="1" applyAlignment="1">
      <alignment horizontal="center"/>
    </xf>
    <xf numFmtId="0" fontId="2" fillId="3" borderId="1" xfId="0" applyNumberFormat="1" applyFont="1" applyFill="1" applyBorder="1" applyAlignment="1">
      <alignment horizontal="center"/>
    </xf>
    <xf numFmtId="0" fontId="24" fillId="3" borderId="1" xfId="0" applyNumberFormat="1" applyFont="1" applyFill="1" applyBorder="1" applyAlignment="1">
      <alignment horizontal="center"/>
    </xf>
    <xf numFmtId="49" fontId="24" fillId="3" borderId="1" xfId="0" applyNumberFormat="1" applyFont="1" applyFill="1" applyBorder="1"/>
    <xf numFmtId="0" fontId="24" fillId="3" borderId="1" xfId="0" applyNumberFormat="1" applyFont="1" applyFill="1" applyBorder="1"/>
    <xf numFmtId="0" fontId="23" fillId="3" borderId="10" xfId="0" applyNumberFormat="1" applyFont="1" applyFill="1" applyBorder="1"/>
    <xf numFmtId="0" fontId="22" fillId="3" borderId="10" xfId="0" applyNumberFormat="1" applyFont="1" applyFill="1" applyBorder="1"/>
    <xf numFmtId="0" fontId="23" fillId="3" borderId="10" xfId="0" applyFont="1" applyFill="1" applyBorder="1"/>
    <xf numFmtId="49" fontId="25" fillId="3" borderId="1" xfId="0" applyNumberFormat="1" applyFont="1" applyFill="1" applyBorder="1" applyAlignment="1">
      <alignment horizontal="center"/>
    </xf>
    <xf numFmtId="49" fontId="25" fillId="3" borderId="3" xfId="0" applyNumberFormat="1" applyFont="1" applyFill="1" applyBorder="1"/>
    <xf numFmtId="0" fontId="23" fillId="3" borderId="3" xfId="0" applyNumberFormat="1" applyFont="1" applyFill="1" applyBorder="1"/>
    <xf numFmtId="49" fontId="23" fillId="3" borderId="3" xfId="0" applyNumberFormat="1" applyFont="1" applyFill="1" applyBorder="1"/>
    <xf numFmtId="0" fontId="23" fillId="3" borderId="11" xfId="0" applyFont="1" applyFill="1" applyBorder="1"/>
    <xf numFmtId="0" fontId="23" fillId="3" borderId="65" xfId="0" applyNumberFormat="1" applyFont="1" applyFill="1" applyBorder="1"/>
    <xf numFmtId="0" fontId="23" fillId="3" borderId="85" xfId="0" applyNumberFormat="1" applyFont="1" applyFill="1" applyBorder="1" applyAlignment="1">
      <alignment horizontal="center"/>
    </xf>
    <xf numFmtId="49" fontId="23" fillId="3" borderId="1" xfId="0" applyNumberFormat="1" applyFont="1" applyFill="1" applyBorder="1" applyAlignment="1">
      <alignment horizontal="center"/>
    </xf>
    <xf numFmtId="0" fontId="23" fillId="3" borderId="66" xfId="0" applyFont="1" applyFill="1" applyBorder="1"/>
    <xf numFmtId="49" fontId="26" fillId="3" borderId="68" xfId="0" applyNumberFormat="1" applyFont="1" applyFill="1" applyBorder="1" applyAlignment="1">
      <alignment horizontal="center"/>
    </xf>
    <xf numFmtId="0" fontId="26" fillId="3" borderId="1" xfId="0" applyNumberFormat="1" applyFont="1" applyFill="1" applyBorder="1"/>
    <xf numFmtId="0" fontId="24" fillId="3" borderId="50" xfId="0" applyNumberFormat="1" applyFont="1" applyFill="1" applyBorder="1"/>
    <xf numFmtId="0" fontId="24" fillId="3" borderId="3" xfId="0" applyNumberFormat="1" applyFont="1" applyFill="1" applyBorder="1"/>
    <xf numFmtId="49" fontId="27" fillId="3" borderId="1" xfId="0" applyNumberFormat="1" applyFont="1" applyFill="1" applyBorder="1"/>
    <xf numFmtId="0" fontId="23" fillId="3" borderId="9" xfId="0" applyNumberFormat="1" applyFont="1" applyFill="1" applyBorder="1"/>
    <xf numFmtId="0" fontId="23" fillId="3" borderId="11" xfId="0" applyNumberFormat="1" applyFont="1" applyFill="1" applyBorder="1"/>
    <xf numFmtId="0" fontId="23" fillId="3" borderId="66" xfId="0" applyNumberFormat="1" applyFont="1" applyFill="1" applyBorder="1"/>
    <xf numFmtId="0" fontId="23" fillId="3" borderId="51" xfId="0" applyNumberFormat="1" applyFont="1" applyFill="1" applyBorder="1"/>
    <xf numFmtId="0" fontId="23" fillId="3" borderId="65" xfId="0" applyFont="1" applyFill="1" applyBorder="1"/>
    <xf numFmtId="0" fontId="25" fillId="3" borderId="1" xfId="0" applyNumberFormat="1" applyFont="1" applyFill="1" applyBorder="1" applyAlignment="1">
      <alignment horizontal="center"/>
    </xf>
    <xf numFmtId="49" fontId="23" fillId="3" borderId="50" xfId="0" applyNumberFormat="1" applyFont="1" applyFill="1" applyBorder="1"/>
    <xf numFmtId="0" fontId="24" fillId="3" borderId="1" xfId="0" applyNumberFormat="1" applyFont="1" applyFill="1" applyBorder="1" applyAlignment="1">
      <alignment horizontal="left"/>
    </xf>
    <xf numFmtId="0" fontId="2" fillId="3" borderId="1" xfId="0" applyNumberFormat="1" applyFont="1" applyFill="1" applyBorder="1" applyAlignment="1">
      <alignment horizontal="left"/>
    </xf>
    <xf numFmtId="0" fontId="23" fillId="3" borderId="1" xfId="0" applyNumberFormat="1" applyFont="1" applyFill="1" applyBorder="1" applyAlignment="1">
      <alignment horizontal="left"/>
    </xf>
    <xf numFmtId="0" fontId="23" fillId="3" borderId="1" xfId="0" applyNumberFormat="1" applyFont="1" applyFill="1" applyBorder="1" applyAlignment="1">
      <alignment horizontal="center"/>
    </xf>
    <xf numFmtId="0" fontId="26" fillId="3" borderId="1" xfId="0" applyNumberFormat="1" applyFont="1" applyFill="1" applyBorder="1" applyAlignment="1">
      <alignment horizontal="center"/>
    </xf>
    <xf numFmtId="0" fontId="27" fillId="3" borderId="1" xfId="0" applyNumberFormat="1" applyFont="1" applyFill="1" applyBorder="1"/>
    <xf numFmtId="49" fontId="25" fillId="3" borderId="3" xfId="0" applyNumberFormat="1" applyFont="1" applyFill="1" applyBorder="1" applyAlignment="1">
      <alignment horizontal="center"/>
    </xf>
    <xf numFmtId="0" fontId="24" fillId="3" borderId="3" xfId="0" applyNumberFormat="1" applyFont="1" applyFill="1" applyBorder="1" applyAlignment="1">
      <alignment horizontal="center"/>
    </xf>
    <xf numFmtId="49" fontId="23" fillId="3" borderId="3" xfId="0" applyNumberFormat="1" applyFont="1" applyFill="1" applyBorder="1" applyAlignment="1">
      <alignment horizontal="left"/>
    </xf>
    <xf numFmtId="0" fontId="25" fillId="3" borderId="1" xfId="0" applyNumberFormat="1" applyFont="1" applyFill="1" applyBorder="1"/>
    <xf numFmtId="0" fontId="2" fillId="3" borderId="1" xfId="0" applyNumberFormat="1" applyFont="1" applyFill="1" applyBorder="1"/>
    <xf numFmtId="0" fontId="28" fillId="3" borderId="1" xfId="0" applyNumberFormat="1" applyFont="1" applyFill="1" applyBorder="1" applyAlignment="1">
      <alignment horizontal="center"/>
    </xf>
    <xf numFmtId="0" fontId="28" fillId="3" borderId="1" xfId="0" applyNumberFormat="1" applyFont="1" applyFill="1" applyBorder="1"/>
    <xf numFmtId="0" fontId="29" fillId="3" borderId="1" xfId="0" applyNumberFormat="1" applyFont="1" applyFill="1" applyBorder="1" applyAlignment="1">
      <alignment horizontal="center"/>
    </xf>
    <xf numFmtId="49" fontId="22" fillId="3" borderId="1" xfId="0" applyNumberFormat="1" applyFont="1" applyFill="1" applyBorder="1" applyAlignment="1">
      <alignment horizontal="left"/>
    </xf>
    <xf numFmtId="49" fontId="10" fillId="3" borderId="1" xfId="0" applyNumberFormat="1" applyFont="1" applyFill="1" applyBorder="1" applyAlignment="1">
      <alignment horizontal="center"/>
    </xf>
    <xf numFmtId="49" fontId="2" fillId="3" borderId="1" xfId="0" applyNumberFormat="1" applyFont="1" applyFill="1" applyBorder="1" applyAlignment="1">
      <alignment horizontal="center"/>
    </xf>
    <xf numFmtId="49" fontId="10" fillId="3" borderId="1" xfId="0" applyNumberFormat="1" applyFont="1" applyFill="1" applyBorder="1"/>
    <xf numFmtId="0" fontId="10" fillId="3" borderId="1" xfId="0" applyNumberFormat="1" applyFont="1" applyFill="1" applyBorder="1"/>
    <xf numFmtId="49" fontId="10" fillId="3" borderId="85" xfId="0" applyNumberFormat="1" applyFont="1" applyFill="1" applyBorder="1"/>
    <xf numFmtId="0" fontId="30" fillId="3" borderId="1" xfId="0" applyNumberFormat="1" applyFont="1" applyFill="1" applyBorder="1"/>
    <xf numFmtId="49" fontId="30" fillId="3" borderId="68" xfId="0" applyNumberFormat="1" applyFont="1" applyFill="1" applyBorder="1"/>
    <xf numFmtId="49" fontId="30" fillId="3" borderId="1" xfId="0" applyNumberFormat="1" applyFont="1" applyFill="1" applyBorder="1"/>
    <xf numFmtId="49" fontId="30" fillId="3" borderId="85" xfId="0" applyNumberFormat="1" applyFont="1" applyFill="1" applyBorder="1" applyAlignment="1">
      <alignment horizontal="center"/>
    </xf>
    <xf numFmtId="49" fontId="0" fillId="3" borderId="1" xfId="0" applyNumberFormat="1" applyFill="1" applyBorder="1"/>
    <xf numFmtId="49" fontId="30" fillId="3" borderId="1" xfId="0" applyNumberFormat="1" applyFont="1" applyFill="1" applyBorder="1" applyAlignment="1">
      <alignment horizontal="center"/>
    </xf>
    <xf numFmtId="49" fontId="30" fillId="3" borderId="68" xfId="0" applyNumberFormat="1" applyFont="1" applyFill="1" applyBorder="1" applyAlignment="1">
      <alignment horizontal="center"/>
    </xf>
    <xf numFmtId="0" fontId="30" fillId="3" borderId="68" xfId="0" applyNumberFormat="1" applyFont="1" applyFill="1" applyBorder="1"/>
    <xf numFmtId="0" fontId="30" fillId="3" borderId="3" xfId="0" applyNumberFormat="1" applyFont="1" applyFill="1" applyBorder="1"/>
    <xf numFmtId="49" fontId="30" fillId="3" borderId="3" xfId="0" applyNumberFormat="1" applyFont="1" applyFill="1" applyBorder="1"/>
    <xf numFmtId="0" fontId="30" fillId="3" borderId="10" xfId="0" applyNumberFormat="1" applyFont="1" applyFill="1" applyBorder="1"/>
    <xf numFmtId="0" fontId="32" fillId="3" borderId="1" xfId="0" applyNumberFormat="1" applyFont="1" applyFill="1" applyBorder="1" applyAlignment="1">
      <alignment horizontal="center"/>
    </xf>
    <xf numFmtId="0" fontId="33" fillId="3" borderId="1" xfId="0" applyNumberFormat="1" applyFont="1" applyFill="1" applyBorder="1"/>
    <xf numFmtId="0" fontId="22" fillId="3" borderId="1" xfId="0" applyNumberFormat="1" applyFont="1" applyFill="1" applyBorder="1"/>
    <xf numFmtId="49" fontId="24" fillId="19" borderId="70" xfId="0" applyNumberFormat="1" applyFont="1" applyFill="1" applyBorder="1" applyAlignment="1">
      <alignment horizontal="center" vertical="center"/>
    </xf>
    <xf numFmtId="0" fontId="33" fillId="19" borderId="71" xfId="0" applyNumberFormat="1" applyFont="1" applyFill="1" applyBorder="1" applyAlignment="1">
      <alignment horizontal="center"/>
    </xf>
    <xf numFmtId="49" fontId="33" fillId="19" borderId="72" xfId="0" applyNumberFormat="1" applyFont="1" applyFill="1" applyBorder="1" applyAlignment="1">
      <alignment horizontal="center"/>
    </xf>
    <xf numFmtId="0" fontId="0" fillId="3" borderId="65" xfId="0" applyNumberFormat="1" applyFill="1" applyBorder="1"/>
    <xf numFmtId="0" fontId="31" fillId="0" borderId="66" xfId="0" applyNumberFormat="1" applyFont="1" applyBorder="1" applyAlignment="1">
      <alignment horizontal="center"/>
    </xf>
    <xf numFmtId="49" fontId="1" fillId="3" borderId="17" xfId="0" applyNumberFormat="1" applyFont="1" applyFill="1" applyBorder="1" applyAlignment="1">
      <alignment vertical="center"/>
    </xf>
    <xf numFmtId="0" fontId="1" fillId="3" borderId="18" xfId="0" applyNumberFormat="1" applyFont="1" applyFill="1" applyBorder="1" applyAlignment="1">
      <alignment horizontal="center" vertical="center"/>
    </xf>
    <xf numFmtId="0" fontId="1" fillId="3" borderId="19" xfId="0" applyNumberFormat="1" applyFont="1" applyFill="1" applyBorder="1" applyAlignment="1">
      <alignment horizontal="center" vertical="center"/>
    </xf>
    <xf numFmtId="49" fontId="1" fillId="3" borderId="37" xfId="0" applyNumberFormat="1" applyFont="1" applyFill="1" applyBorder="1" applyAlignment="1">
      <alignment vertical="center"/>
    </xf>
    <xf numFmtId="0" fontId="1" fillId="3" borderId="38" xfId="0" applyNumberFormat="1" applyFont="1" applyFill="1" applyBorder="1" applyAlignment="1">
      <alignment horizontal="center" vertical="center"/>
    </xf>
    <xf numFmtId="0" fontId="1" fillId="3" borderId="39" xfId="0" applyNumberFormat="1" applyFont="1" applyFill="1" applyBorder="1" applyAlignment="1">
      <alignment horizontal="center" vertical="center"/>
    </xf>
    <xf numFmtId="49" fontId="1" fillId="3" borderId="42" xfId="0" applyNumberFormat="1" applyFont="1" applyFill="1" applyBorder="1" applyAlignment="1">
      <alignment vertical="center"/>
    </xf>
    <xf numFmtId="0" fontId="1" fillId="3" borderId="43" xfId="0" applyNumberFormat="1" applyFont="1" applyFill="1" applyBorder="1" applyAlignment="1">
      <alignment horizontal="center" vertical="center"/>
    </xf>
    <xf numFmtId="0" fontId="1" fillId="3" borderId="44" xfId="0" applyNumberFormat="1" applyFont="1" applyFill="1" applyBorder="1" applyAlignment="1">
      <alignment horizontal="center" vertical="center"/>
    </xf>
    <xf numFmtId="0" fontId="31" fillId="3" borderId="1" xfId="0" applyNumberFormat="1" applyFont="1" applyFill="1" applyBorder="1" applyAlignment="1">
      <alignment horizontal="center"/>
    </xf>
    <xf numFmtId="0" fontId="34" fillId="3" borderId="10" xfId="0" applyNumberFormat="1" applyFont="1" applyFill="1" applyBorder="1" applyAlignment="1">
      <alignment horizontal="center"/>
    </xf>
    <xf numFmtId="0" fontId="22" fillId="3" borderId="10" xfId="0" applyNumberFormat="1" applyFont="1" applyFill="1" applyBorder="1" applyAlignment="1">
      <alignment horizontal="center"/>
    </xf>
    <xf numFmtId="0" fontId="6" fillId="3" borderId="1" xfId="0" applyNumberFormat="1" applyFont="1" applyFill="1" applyBorder="1" applyAlignment="1">
      <alignment horizontal="center"/>
    </xf>
    <xf numFmtId="0" fontId="30" fillId="3" borderId="1" xfId="0" applyNumberFormat="1" applyFont="1" applyFill="1" applyBorder="1" applyAlignment="1">
      <alignment horizontal="center"/>
    </xf>
    <xf numFmtId="49" fontId="30" fillId="3" borderId="1" xfId="0" applyNumberFormat="1" applyFont="1" applyFill="1" applyBorder="1" applyAlignment="1">
      <alignment horizontal="left"/>
    </xf>
    <xf numFmtId="0" fontId="30" fillId="3" borderId="1" xfId="0" applyNumberFormat="1" applyFont="1" applyFill="1" applyBorder="1" applyAlignment="1">
      <alignment horizontal="left"/>
    </xf>
    <xf numFmtId="0" fontId="1" fillId="3" borderId="1" xfId="0" applyNumberFormat="1" applyFont="1" applyFill="1" applyBorder="1"/>
    <xf numFmtId="0" fontId="23" fillId="3" borderId="101" xfId="0" applyNumberFormat="1" applyFont="1" applyFill="1" applyBorder="1"/>
    <xf numFmtId="0" fontId="31" fillId="3" borderId="102" xfId="0" applyNumberFormat="1" applyFont="1" applyFill="1" applyBorder="1" applyAlignment="1">
      <alignment horizontal="center"/>
    </xf>
    <xf numFmtId="0" fontId="31" fillId="3" borderId="103" xfId="0" applyNumberFormat="1" applyFont="1" applyFill="1" applyBorder="1" applyAlignment="1">
      <alignment horizontal="center"/>
    </xf>
    <xf numFmtId="0" fontId="31" fillId="3" borderId="104" xfId="0" applyNumberFormat="1" applyFont="1" applyFill="1" applyBorder="1" applyAlignment="1">
      <alignment horizontal="center"/>
    </xf>
    <xf numFmtId="0" fontId="14" fillId="3" borderId="10" xfId="0" applyNumberFormat="1" applyFont="1" applyFill="1" applyBorder="1"/>
    <xf numFmtId="0" fontId="2" fillId="3" borderId="92" xfId="0" applyNumberFormat="1" applyFont="1" applyFill="1" applyBorder="1" applyAlignment="1">
      <alignment horizontal="left"/>
    </xf>
    <xf numFmtId="0" fontId="0" fillId="3" borderId="36" xfId="0" applyNumberFormat="1" applyFill="1" applyBorder="1"/>
    <xf numFmtId="0" fontId="0" fillId="3" borderId="41" xfId="0" applyNumberFormat="1" applyFill="1" applyBorder="1"/>
    <xf numFmtId="0" fontId="0" fillId="12" borderId="47" xfId="0" applyNumberFormat="1" applyFill="1" applyBorder="1" applyAlignment="1">
      <alignment horizontal="right" vertical="center"/>
    </xf>
    <xf numFmtId="0" fontId="9" fillId="14" borderId="48" xfId="0" applyNumberFormat="1" applyFont="1" applyFill="1" applyBorder="1" applyAlignment="1">
      <alignment horizontal="right" vertical="center"/>
    </xf>
    <xf numFmtId="0" fontId="2" fillId="3" borderId="55" xfId="0" applyNumberFormat="1" applyFont="1" applyFill="1" applyBorder="1" applyAlignment="1">
      <alignment horizontal="left"/>
    </xf>
    <xf numFmtId="49" fontId="35" fillId="0" borderId="1" xfId="0" applyNumberFormat="1" applyFont="1" applyBorder="1" applyAlignment="1">
      <alignment horizontal="left" vertical="center"/>
    </xf>
    <xf numFmtId="49" fontId="35" fillId="0" borderId="77" xfId="0" applyNumberFormat="1" applyFont="1" applyBorder="1"/>
    <xf numFmtId="0" fontId="5" fillId="20" borderId="1" xfId="0" applyNumberFormat="1" applyFont="1" applyFill="1" applyBorder="1" applyAlignment="1">
      <alignment horizontal="center"/>
    </xf>
    <xf numFmtId="0" fontId="5" fillId="21" borderId="1" xfId="0" applyNumberFormat="1" applyFont="1" applyFill="1" applyBorder="1" applyAlignment="1">
      <alignment horizontal="center"/>
    </xf>
    <xf numFmtId="49" fontId="35" fillId="3" borderId="36" xfId="0" applyNumberFormat="1" applyFont="1" applyFill="1" applyBorder="1"/>
    <xf numFmtId="49" fontId="35" fillId="3" borderId="36" xfId="0" applyNumberFormat="1" applyFont="1" applyFill="1" applyBorder="1" applyAlignment="1">
      <alignment horizontal="left"/>
    </xf>
    <xf numFmtId="0" fontId="5" fillId="0" borderId="1" xfId="0" applyNumberFormat="1" applyFont="1" applyFill="1" applyBorder="1" applyAlignment="1">
      <alignment horizontal="center"/>
    </xf>
    <xf numFmtId="0" fontId="35" fillId="3" borderId="36" xfId="0" applyNumberFormat="1" applyFont="1" applyFill="1" applyBorder="1"/>
    <xf numFmtId="0" fontId="35" fillId="3" borderId="41" xfId="0" applyNumberFormat="1" applyFont="1" applyFill="1" applyBorder="1"/>
    <xf numFmtId="0" fontId="35" fillId="3" borderId="36" xfId="0" applyNumberFormat="1" applyFont="1" applyFill="1" applyBorder="1" applyAlignment="1">
      <alignment horizontal="left"/>
    </xf>
    <xf numFmtId="49" fontId="35" fillId="3" borderId="41" xfId="0" applyNumberFormat="1" applyFont="1" applyFill="1" applyBorder="1"/>
    <xf numFmtId="49" fontId="0" fillId="3" borderId="17" xfId="0" applyNumberFormat="1" applyFill="1" applyBorder="1" applyAlignment="1">
      <alignment horizontal="center" vertical="center"/>
    </xf>
    <xf numFmtId="0" fontId="0" fillId="3" borderId="18" xfId="0" applyNumberFormat="1" applyFill="1" applyBorder="1" applyAlignment="1">
      <alignment horizontal="center" vertical="center"/>
    </xf>
    <xf numFmtId="0" fontId="0" fillId="3" borderId="19" xfId="0" applyNumberFormat="1" applyFill="1" applyBorder="1" applyAlignment="1">
      <alignment horizontal="center" vertical="center"/>
    </xf>
    <xf numFmtId="49" fontId="2" fillId="2" borderId="6" xfId="0" applyNumberFormat="1" applyFont="1" applyFill="1" applyBorder="1" applyAlignment="1">
      <alignment horizontal="center"/>
    </xf>
    <xf numFmtId="0" fontId="2" fillId="2" borderId="7" xfId="0" applyNumberFormat="1" applyFont="1" applyFill="1" applyBorder="1" applyAlignment="1">
      <alignment horizontal="center"/>
    </xf>
    <xf numFmtId="0" fontId="2" fillId="2" borderId="8" xfId="0" applyNumberFormat="1" applyFont="1" applyFill="1" applyBorder="1" applyAlignment="1">
      <alignment horizontal="center"/>
    </xf>
    <xf numFmtId="0" fontId="4" fillId="7" borderId="59" xfId="0" applyNumberFormat="1" applyFont="1" applyFill="1" applyBorder="1" applyAlignment="1">
      <alignment horizontal="center"/>
    </xf>
    <xf numFmtId="0" fontId="4" fillId="9" borderId="53" xfId="0" applyNumberFormat="1" applyFont="1" applyFill="1" applyBorder="1" applyAlignment="1">
      <alignment horizontal="center"/>
    </xf>
    <xf numFmtId="0" fontId="4" fillId="9" borderId="54" xfId="0" applyNumberFormat="1" applyFont="1" applyFill="1" applyBorder="1" applyAlignment="1">
      <alignment horizontal="center"/>
    </xf>
    <xf numFmtId="49" fontId="6" fillId="3" borderId="9" xfId="0" applyNumberFormat="1" applyFont="1" applyFill="1" applyBorder="1" applyAlignment="1">
      <alignment horizontal="center" vertical="center"/>
    </xf>
    <xf numFmtId="0" fontId="6" fillId="3" borderId="10" xfId="0" applyNumberFormat="1" applyFont="1" applyFill="1" applyBorder="1" applyAlignment="1">
      <alignment horizontal="center" vertical="center"/>
    </xf>
    <xf numFmtId="0" fontId="6" fillId="3" borderId="11" xfId="0" applyNumberFormat="1" applyFont="1" applyFill="1" applyBorder="1" applyAlignment="1">
      <alignment horizontal="center" vertical="center"/>
    </xf>
    <xf numFmtId="0" fontId="6" fillId="3" borderId="20" xfId="0" applyNumberFormat="1" applyFont="1" applyFill="1" applyBorder="1" applyAlignment="1">
      <alignment horizontal="center" vertical="center"/>
    </xf>
    <xf numFmtId="0" fontId="6" fillId="3" borderId="21" xfId="0" applyNumberFormat="1" applyFont="1" applyFill="1" applyBorder="1" applyAlignment="1">
      <alignment horizontal="center" vertical="center"/>
    </xf>
    <xf numFmtId="0" fontId="6" fillId="3" borderId="22" xfId="0" applyNumberFormat="1" applyFont="1" applyFill="1" applyBorder="1" applyAlignment="1">
      <alignment horizontal="center" vertical="center"/>
    </xf>
    <xf numFmtId="0" fontId="4" fillId="7" borderId="32" xfId="0" applyNumberFormat="1" applyFont="1" applyFill="1" applyBorder="1" applyAlignment="1">
      <alignment horizontal="center"/>
    </xf>
    <xf numFmtId="0" fontId="4" fillId="9" borderId="33" xfId="0" applyNumberFormat="1" applyFont="1" applyFill="1" applyBorder="1" applyAlignment="1">
      <alignment horizontal="center"/>
    </xf>
    <xf numFmtId="0" fontId="4" fillId="9" borderId="35" xfId="0" applyNumberFormat="1" applyFont="1" applyFill="1" applyBorder="1" applyAlignment="1">
      <alignment horizontal="center"/>
    </xf>
    <xf numFmtId="49" fontId="10" fillId="13" borderId="9" xfId="0" applyNumberFormat="1" applyFont="1" applyFill="1" applyBorder="1" applyAlignment="1">
      <alignment horizontal="center" vertical="center"/>
    </xf>
    <xf numFmtId="0" fontId="10" fillId="3" borderId="10" xfId="0" applyNumberFormat="1" applyFont="1" applyFill="1" applyBorder="1" applyAlignment="1">
      <alignment horizontal="center"/>
    </xf>
    <xf numFmtId="0" fontId="10" fillId="3" borderId="11" xfId="0" applyNumberFormat="1" applyFont="1" applyFill="1" applyBorder="1" applyAlignment="1">
      <alignment horizontal="center"/>
    </xf>
    <xf numFmtId="0" fontId="10" fillId="3" borderId="50" xfId="0" applyNumberFormat="1" applyFont="1" applyFill="1" applyBorder="1" applyAlignment="1">
      <alignment horizontal="center"/>
    </xf>
    <xf numFmtId="0" fontId="10" fillId="3" borderId="3" xfId="0" applyNumberFormat="1" applyFont="1" applyFill="1" applyBorder="1" applyAlignment="1">
      <alignment horizontal="center"/>
    </xf>
    <xf numFmtId="0" fontId="10" fillId="3" borderId="51" xfId="0" applyNumberFormat="1" applyFont="1" applyFill="1" applyBorder="1" applyAlignment="1">
      <alignment horizontal="center"/>
    </xf>
    <xf numFmtId="49" fontId="10" fillId="13" borderId="67" xfId="0" applyNumberFormat="1" applyFont="1" applyFill="1" applyBorder="1" applyAlignment="1">
      <alignment horizontal="center" vertical="center"/>
    </xf>
    <xf numFmtId="0" fontId="10" fillId="3" borderId="68" xfId="0" applyNumberFormat="1" applyFont="1" applyFill="1" applyBorder="1" applyAlignment="1">
      <alignment horizontal="center"/>
    </xf>
    <xf numFmtId="0" fontId="10" fillId="3" borderId="69" xfId="0" applyNumberFormat="1" applyFont="1" applyFill="1" applyBorder="1" applyAlignment="1">
      <alignment horizontal="center"/>
    </xf>
    <xf numFmtId="49" fontId="10" fillId="13" borderId="65" xfId="0" applyNumberFormat="1" applyFont="1" applyFill="1" applyBorder="1" applyAlignment="1">
      <alignment horizontal="center" vertical="center"/>
    </xf>
    <xf numFmtId="0" fontId="10" fillId="3" borderId="1" xfId="0" applyNumberFormat="1" applyFont="1" applyFill="1" applyBorder="1" applyAlignment="1">
      <alignment horizontal="center"/>
    </xf>
    <xf numFmtId="0" fontId="10" fillId="3" borderId="66" xfId="0" applyNumberFormat="1" applyFont="1" applyFill="1" applyBorder="1" applyAlignment="1">
      <alignment horizontal="center"/>
    </xf>
    <xf numFmtId="49" fontId="0" fillId="3" borderId="14" xfId="0" applyNumberFormat="1" applyFill="1" applyBorder="1" applyAlignment="1">
      <alignment horizontal="center" vertical="center"/>
    </xf>
    <xf numFmtId="0" fontId="0" fillId="3" borderId="15" xfId="0" applyNumberFormat="1" applyFill="1" applyBorder="1" applyAlignment="1">
      <alignment horizontal="center" vertical="center"/>
    </xf>
    <xf numFmtId="0" fontId="0" fillId="3" borderId="16" xfId="0" applyNumberFormat="1" applyFill="1" applyBorder="1" applyAlignment="1">
      <alignment horizontal="center" vertical="center"/>
    </xf>
    <xf numFmtId="0" fontId="0" fillId="3" borderId="15" xfId="0" applyNumberFormat="1" applyFill="1" applyBorder="1" applyAlignment="1">
      <alignment vertical="center"/>
    </xf>
    <xf numFmtId="0" fontId="0" fillId="3" borderId="16" xfId="0" applyNumberFormat="1" applyFill="1" applyBorder="1" applyAlignment="1">
      <alignment vertical="center"/>
    </xf>
    <xf numFmtId="0" fontId="6" fillId="3" borderId="84" xfId="0" applyNumberFormat="1" applyFont="1" applyFill="1" applyBorder="1" applyAlignment="1">
      <alignment horizontal="center" vertical="center"/>
    </xf>
    <xf numFmtId="0" fontId="6" fillId="3" borderId="85" xfId="0" applyNumberFormat="1" applyFont="1" applyFill="1" applyBorder="1" applyAlignment="1">
      <alignment horizontal="center" vertical="center"/>
    </xf>
    <xf numFmtId="0" fontId="6" fillId="3" borderId="86" xfId="0" applyNumberFormat="1" applyFont="1" applyFill="1" applyBorder="1" applyAlignment="1">
      <alignment horizontal="center" vertical="center"/>
    </xf>
    <xf numFmtId="0" fontId="4" fillId="7" borderId="93" xfId="0" applyNumberFormat="1" applyFont="1" applyFill="1" applyBorder="1" applyAlignment="1">
      <alignment horizontal="center"/>
    </xf>
    <xf numFmtId="0" fontId="4" fillId="9" borderId="94" xfId="0" applyNumberFormat="1" applyFont="1" applyFill="1" applyBorder="1" applyAlignment="1">
      <alignment horizontal="center"/>
    </xf>
    <xf numFmtId="0" fontId="4" fillId="9" borderId="96" xfId="0" applyNumberFormat="1" applyFont="1" applyFill="1" applyBorder="1" applyAlignment="1">
      <alignment horizontal="center"/>
    </xf>
    <xf numFmtId="49" fontId="14" fillId="2" borderId="6" xfId="0" applyNumberFormat="1" applyFont="1" applyFill="1" applyBorder="1" applyAlignment="1">
      <alignment horizontal="center"/>
    </xf>
    <xf numFmtId="0" fontId="0" fillId="2" borderId="7" xfId="0" applyNumberFormat="1" applyFill="1" applyBorder="1" applyAlignment="1">
      <alignment horizontal="center"/>
    </xf>
    <xf numFmtId="0" fontId="0" fillId="2" borderId="8" xfId="0" applyNumberFormat="1" applyFill="1" applyBorder="1" applyAlignment="1">
      <alignment horizontal="center"/>
    </xf>
    <xf numFmtId="49" fontId="14" fillId="13" borderId="46" xfId="0" applyNumberFormat="1" applyFont="1" applyFill="1" applyBorder="1" applyAlignment="1">
      <alignment horizontal="center" vertical="center"/>
    </xf>
    <xf numFmtId="0" fontId="0" fillId="13" borderId="45" xfId="0" applyNumberFormat="1" applyFill="1" applyBorder="1" applyAlignment="1">
      <alignment horizontal="center" vertical="center"/>
    </xf>
    <xf numFmtId="49" fontId="11" fillId="3" borderId="1" xfId="0" applyNumberFormat="1" applyFont="1" applyFill="1" applyBorder="1" applyAlignment="1">
      <alignment horizontal="center"/>
    </xf>
    <xf numFmtId="0" fontId="11" fillId="3" borderId="1" xfId="0" applyNumberFormat="1" applyFont="1" applyFill="1" applyBorder="1" applyAlignment="1">
      <alignment horizontal="center"/>
    </xf>
    <xf numFmtId="0" fontId="0" fillId="3" borderId="1" xfId="0" applyFill="1" applyBorder="1"/>
    <xf numFmtId="49" fontId="13" fillId="3" borderId="1" xfId="0" applyNumberFormat="1" applyFont="1" applyFill="1" applyBorder="1" applyAlignment="1">
      <alignment horizontal="center"/>
    </xf>
    <xf numFmtId="0" fontId="13" fillId="3" borderId="1" xfId="0" applyNumberFormat="1" applyFont="1" applyFill="1" applyBorder="1" applyAlignment="1">
      <alignment horizontal="center"/>
    </xf>
    <xf numFmtId="49" fontId="24" fillId="3" borderId="3" xfId="0" applyNumberFormat="1" applyFont="1" applyFill="1" applyBorder="1" applyAlignment="1">
      <alignment horizontal="left"/>
    </xf>
    <xf numFmtId="0" fontId="2" fillId="3" borderId="3" xfId="0" applyNumberFormat="1" applyFont="1" applyFill="1" applyBorder="1" applyAlignment="1">
      <alignment horizontal="left"/>
    </xf>
    <xf numFmtId="49" fontId="22" fillId="3" borderId="3" xfId="0" applyNumberFormat="1" applyFont="1" applyFill="1" applyBorder="1" applyAlignment="1">
      <alignment horizontal="left"/>
    </xf>
    <xf numFmtId="0" fontId="10" fillId="3" borderId="3" xfId="0" applyNumberFormat="1" applyFont="1" applyFill="1" applyBorder="1" applyAlignment="1">
      <alignment horizontal="left"/>
    </xf>
    <xf numFmtId="49" fontId="22" fillId="3" borderId="1" xfId="0" applyNumberFormat="1" applyFont="1" applyFill="1" applyBorder="1" applyAlignment="1">
      <alignment horizontal="right"/>
    </xf>
    <xf numFmtId="49" fontId="24" fillId="3" borderId="1" xfId="0" applyNumberFormat="1" applyFont="1" applyFill="1" applyBorder="1" applyAlignment="1">
      <alignment horizontal="center"/>
    </xf>
    <xf numFmtId="14" fontId="2" fillId="3" borderId="1" xfId="0" applyNumberFormat="1" applyFont="1" applyFill="1" applyBorder="1" applyAlignment="1">
      <alignment horizontal="center"/>
    </xf>
    <xf numFmtId="0" fontId="2" fillId="3" borderId="1" xfId="0" applyNumberFormat="1" applyFont="1" applyFill="1" applyBorder="1" applyAlignment="1">
      <alignment horizontal="center"/>
    </xf>
    <xf numFmtId="49" fontId="31" fillId="3" borderId="1" xfId="0" applyNumberFormat="1" applyFont="1" applyFill="1" applyBorder="1" applyAlignment="1">
      <alignment horizontal="center"/>
    </xf>
    <xf numFmtId="0" fontId="20" fillId="3" borderId="1" xfId="0" applyNumberFormat="1" applyFont="1" applyFill="1" applyBorder="1" applyAlignment="1">
      <alignment horizontal="center"/>
    </xf>
  </cellXfs>
  <cellStyles count="1">
    <cellStyle name="Normal" xfId="0" builtinId="0"/>
  </cellStyles>
  <dxfs count="9">
    <dxf>
      <font>
        <b/>
        <color rgb="FFFFFFFF"/>
      </font>
      <fill>
        <patternFill patternType="solid">
          <fgColor indexed="27"/>
          <bgColor indexed="14"/>
        </patternFill>
      </fill>
    </dxf>
    <dxf>
      <font>
        <b/>
        <color rgb="FF000000"/>
      </font>
      <fill>
        <patternFill patternType="solid">
          <fgColor indexed="27"/>
          <bgColor indexed="12"/>
        </patternFill>
      </fill>
    </dxf>
    <dxf>
      <font>
        <b/>
        <color rgb="FFFFFFFF"/>
      </font>
      <fill>
        <patternFill patternType="solid">
          <fgColor indexed="27"/>
          <bgColor indexed="14"/>
        </patternFill>
      </fill>
    </dxf>
    <dxf>
      <font>
        <b/>
        <color rgb="FF000000"/>
      </font>
      <fill>
        <patternFill patternType="solid">
          <fgColor indexed="27"/>
          <bgColor indexed="12"/>
        </patternFill>
      </fill>
    </dxf>
    <dxf>
      <font>
        <b/>
        <color rgb="FFFFFFFF"/>
      </font>
      <fill>
        <patternFill patternType="solid">
          <fgColor indexed="27"/>
          <bgColor indexed="28"/>
        </patternFill>
      </fill>
    </dxf>
    <dxf>
      <font>
        <b/>
        <color rgb="FFFFFFFF"/>
      </font>
      <fill>
        <patternFill patternType="solid">
          <fgColor indexed="27"/>
          <bgColor indexed="14"/>
        </patternFill>
      </fill>
    </dxf>
    <dxf>
      <font>
        <b/>
        <color rgb="FF000000"/>
      </font>
      <fill>
        <patternFill patternType="solid">
          <fgColor indexed="27"/>
          <bgColor indexed="12"/>
        </patternFill>
      </fill>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AAAAAA"/>
      <rgbColor rgb="FFA7A7A7"/>
      <rgbColor rgb="FFFFCC99"/>
      <rgbColor rgb="FFFFFFFF"/>
      <rgbColor rgb="FF69C703"/>
      <rgbColor rgb="FFDD0806"/>
      <rgbColor rgb="FFBDC0BF"/>
      <rgbColor rgb="FF3366FF"/>
      <rgbColor rgb="FFC8C8C8"/>
      <rgbColor rgb="FF339966"/>
      <rgbColor rgb="FFFF0000"/>
      <rgbColor rgb="FF86FF04"/>
      <rgbColor rgb="FFFBC21D"/>
      <rgbColor rgb="FFFFF8A9"/>
      <rgbColor rgb="FFFCF305"/>
      <rgbColor rgb="FFE9E9E9"/>
      <rgbColor rgb="FFFF99CC"/>
      <rgbColor rgb="FFFFFF99"/>
      <rgbColor rgb="00000000"/>
      <rgbColor rgb="FFE40011"/>
      <rgbColor rgb="FFCFFFB3"/>
      <rgbColor rgb="FFFFECEE"/>
      <rgbColor rgb="FFCCFF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8"/>
  <sheetViews>
    <sheetView showGridLines="0" workbookViewId="0">
      <pane ySplit="5" topLeftCell="A48" activePane="bottomLeft" state="frozen"/>
      <selection pane="bottomLeft" activeCell="B71" sqref="B71"/>
    </sheetView>
  </sheetViews>
  <sheetFormatPr defaultColWidth="10.85546875" defaultRowHeight="12" customHeight="1" x14ac:dyDescent="0.2"/>
  <cols>
    <col min="1" max="1" width="2.28515625" style="1" customWidth="1"/>
    <col min="2" max="2" width="34.5703125" style="1" customWidth="1"/>
    <col min="3" max="22" width="5.140625" style="1" customWidth="1"/>
    <col min="23" max="26" width="5.140625" style="1" hidden="1" customWidth="1"/>
    <col min="27" max="29" width="5.140625" style="1" customWidth="1"/>
    <col min="30" max="256" width="10.85546875" style="1" customWidth="1"/>
  </cols>
  <sheetData>
    <row r="1" spans="1:29" ht="16.7" customHeight="1" x14ac:dyDescent="0.25">
      <c r="A1" s="2"/>
      <c r="B1" s="3" t="s">
        <v>0</v>
      </c>
      <c r="C1" s="4"/>
      <c r="D1" s="5" t="s">
        <v>87</v>
      </c>
      <c r="E1" s="6"/>
      <c r="F1" s="6"/>
      <c r="G1" s="7"/>
      <c r="H1" s="7"/>
      <c r="I1" s="6"/>
      <c r="J1" s="4"/>
      <c r="K1" s="8"/>
      <c r="L1" s="6"/>
      <c r="M1" s="6"/>
      <c r="N1" s="4"/>
      <c r="O1" s="4"/>
      <c r="P1" s="4"/>
      <c r="Q1" s="4"/>
      <c r="R1" s="4"/>
      <c r="S1" s="4"/>
      <c r="T1" s="4"/>
      <c r="U1" s="4"/>
      <c r="V1" s="4"/>
      <c r="W1" s="4"/>
      <c r="X1" s="4"/>
      <c r="Y1" s="4"/>
      <c r="Z1" s="4"/>
      <c r="AA1" s="6"/>
      <c r="AB1" s="6"/>
      <c r="AC1" s="6"/>
    </row>
    <row r="2" spans="1:29" ht="17.100000000000001" customHeight="1" x14ac:dyDescent="0.2">
      <c r="A2" s="9"/>
      <c r="B2" s="303" t="s">
        <v>88</v>
      </c>
      <c r="C2" s="10"/>
      <c r="D2" s="10"/>
      <c r="E2" s="11"/>
      <c r="F2" s="12"/>
      <c r="G2" s="12"/>
      <c r="H2" s="12"/>
      <c r="I2" s="12"/>
      <c r="J2" s="10"/>
      <c r="K2" s="13"/>
      <c r="L2" s="12"/>
      <c r="M2" s="12"/>
      <c r="N2" s="10"/>
      <c r="O2" s="10"/>
      <c r="P2" s="10"/>
      <c r="Q2" s="10"/>
      <c r="R2" s="10"/>
      <c r="S2" s="10"/>
      <c r="T2" s="10"/>
      <c r="U2" s="10"/>
      <c r="V2" s="10"/>
      <c r="W2" s="10"/>
      <c r="X2" s="10"/>
      <c r="Y2" s="10"/>
      <c r="Z2" s="10"/>
      <c r="AA2" s="12"/>
      <c r="AB2" s="12"/>
      <c r="AC2" s="12"/>
    </row>
    <row r="3" spans="1:29" ht="16.5" customHeight="1" x14ac:dyDescent="0.25">
      <c r="A3" s="14"/>
      <c r="B3" s="15"/>
      <c r="C3" s="317" t="s">
        <v>1</v>
      </c>
      <c r="D3" s="318"/>
      <c r="E3" s="318"/>
      <c r="F3" s="319"/>
      <c r="G3" s="317" t="s">
        <v>2</v>
      </c>
      <c r="H3" s="318"/>
      <c r="I3" s="318"/>
      <c r="J3" s="319"/>
      <c r="K3" s="317" t="s">
        <v>3</v>
      </c>
      <c r="L3" s="318"/>
      <c r="M3" s="318"/>
      <c r="N3" s="319"/>
      <c r="O3" s="317" t="s">
        <v>4</v>
      </c>
      <c r="P3" s="318"/>
      <c r="Q3" s="318"/>
      <c r="R3" s="319"/>
      <c r="S3" s="317" t="s">
        <v>5</v>
      </c>
      <c r="T3" s="318"/>
      <c r="U3" s="318"/>
      <c r="V3" s="319"/>
      <c r="W3" s="317" t="s">
        <v>6</v>
      </c>
      <c r="X3" s="318"/>
      <c r="Y3" s="318"/>
      <c r="Z3" s="319"/>
      <c r="AA3" s="323" t="s">
        <v>7</v>
      </c>
      <c r="AB3" s="324"/>
      <c r="AC3" s="325"/>
    </row>
    <row r="4" spans="1:29" ht="15.75" customHeight="1" x14ac:dyDescent="0.2">
      <c r="A4" s="16"/>
      <c r="B4" s="17" t="s">
        <v>8</v>
      </c>
      <c r="C4" s="344" t="s">
        <v>9</v>
      </c>
      <c r="D4" s="347"/>
      <c r="E4" s="347"/>
      <c r="F4" s="348"/>
      <c r="G4" s="344" t="s">
        <v>10</v>
      </c>
      <c r="H4" s="345"/>
      <c r="I4" s="345"/>
      <c r="J4" s="346"/>
      <c r="K4" s="314" t="s">
        <v>11</v>
      </c>
      <c r="L4" s="315"/>
      <c r="M4" s="315"/>
      <c r="N4" s="316"/>
      <c r="O4" s="314" t="s">
        <v>12</v>
      </c>
      <c r="P4" s="315"/>
      <c r="Q4" s="315"/>
      <c r="R4" s="316"/>
      <c r="S4" s="314" t="s">
        <v>13</v>
      </c>
      <c r="T4" s="315"/>
      <c r="U4" s="315"/>
      <c r="V4" s="316"/>
      <c r="W4" s="314" t="s">
        <v>14</v>
      </c>
      <c r="X4" s="315"/>
      <c r="Y4" s="315"/>
      <c r="Z4" s="316"/>
      <c r="AA4" s="326"/>
      <c r="AB4" s="327"/>
      <c r="AC4" s="328"/>
    </row>
    <row r="5" spans="1:29" ht="15.6" customHeight="1" x14ac:dyDescent="0.2">
      <c r="A5" s="18"/>
      <c r="B5" s="19"/>
      <c r="C5" s="20" t="s">
        <v>15</v>
      </c>
      <c r="D5" s="21" t="s">
        <v>16</v>
      </c>
      <c r="E5" s="22" t="s">
        <v>17</v>
      </c>
      <c r="F5" s="23"/>
      <c r="G5" s="20" t="s">
        <v>15</v>
      </c>
      <c r="H5" s="21" t="s">
        <v>16</v>
      </c>
      <c r="I5" s="22" t="s">
        <v>17</v>
      </c>
      <c r="J5" s="23"/>
      <c r="K5" s="20" t="s">
        <v>15</v>
      </c>
      <c r="L5" s="21" t="s">
        <v>16</v>
      </c>
      <c r="M5" s="22" t="s">
        <v>17</v>
      </c>
      <c r="N5" s="23"/>
      <c r="O5" s="20" t="s">
        <v>15</v>
      </c>
      <c r="P5" s="21" t="s">
        <v>16</v>
      </c>
      <c r="Q5" s="22" t="s">
        <v>17</v>
      </c>
      <c r="R5" s="23"/>
      <c r="S5" s="20" t="s">
        <v>15</v>
      </c>
      <c r="T5" s="21" t="s">
        <v>16</v>
      </c>
      <c r="U5" s="22" t="s">
        <v>17</v>
      </c>
      <c r="V5" s="23"/>
      <c r="W5" s="20" t="s">
        <v>15</v>
      </c>
      <c r="X5" s="21" t="s">
        <v>16</v>
      </c>
      <c r="Y5" s="22" t="s">
        <v>17</v>
      </c>
      <c r="Z5" s="23"/>
      <c r="AA5" s="24" t="s">
        <v>15</v>
      </c>
      <c r="AB5" s="25" t="s">
        <v>16</v>
      </c>
      <c r="AC5" s="26" t="s">
        <v>17</v>
      </c>
    </row>
    <row r="6" spans="1:29" ht="18.600000000000001" customHeight="1" x14ac:dyDescent="0.25">
      <c r="A6" s="27"/>
      <c r="B6" s="28" t="s">
        <v>89</v>
      </c>
      <c r="C6" s="29"/>
      <c r="D6" s="30"/>
      <c r="E6" s="30"/>
      <c r="F6" s="31"/>
      <c r="G6" s="29"/>
      <c r="H6" s="30"/>
      <c r="I6" s="30"/>
      <c r="J6" s="31"/>
      <c r="K6" s="29"/>
      <c r="L6" s="30"/>
      <c r="M6" s="30"/>
      <c r="N6" s="31"/>
      <c r="O6" s="29"/>
      <c r="P6" s="30"/>
      <c r="Q6" s="30"/>
      <c r="R6" s="31"/>
      <c r="S6" s="29"/>
      <c r="T6" s="30"/>
      <c r="U6" s="30"/>
      <c r="V6" s="31"/>
      <c r="W6" s="29"/>
      <c r="X6" s="30"/>
      <c r="Y6" s="30"/>
      <c r="Z6" s="31"/>
      <c r="AA6" s="329"/>
      <c r="AB6" s="330"/>
      <c r="AC6" s="331"/>
    </row>
    <row r="7" spans="1:29" ht="12" customHeight="1" x14ac:dyDescent="0.2">
      <c r="A7" s="32" t="s">
        <v>98</v>
      </c>
      <c r="B7" s="33" t="s">
        <v>90</v>
      </c>
      <c r="C7" s="34">
        <v>2</v>
      </c>
      <c r="D7" s="35">
        <v>0</v>
      </c>
      <c r="E7" s="36">
        <v>6</v>
      </c>
      <c r="F7" s="37"/>
      <c r="G7" s="34">
        <v>0</v>
      </c>
      <c r="H7" s="35">
        <v>0</v>
      </c>
      <c r="I7" s="36">
        <v>1</v>
      </c>
      <c r="J7" s="37"/>
      <c r="K7" s="34">
        <v>2</v>
      </c>
      <c r="L7" s="35">
        <v>0</v>
      </c>
      <c r="M7" s="36">
        <v>2</v>
      </c>
      <c r="N7" s="37"/>
      <c r="O7" s="34">
        <v>2</v>
      </c>
      <c r="P7" s="35">
        <v>1</v>
      </c>
      <c r="Q7" s="36">
        <v>4</v>
      </c>
      <c r="R7" s="37"/>
      <c r="S7" s="34">
        <v>0</v>
      </c>
      <c r="T7" s="35">
        <v>2</v>
      </c>
      <c r="U7" s="36">
        <v>4</v>
      </c>
      <c r="V7" s="37"/>
      <c r="W7" s="34">
        <v>0</v>
      </c>
      <c r="X7" s="35">
        <v>0</v>
      </c>
      <c r="Y7" s="36">
        <v>0</v>
      </c>
      <c r="Z7" s="37"/>
      <c r="AA7" s="34">
        <f t="shared" ref="AA7:AC14" si="0">IF(C7+G7+K7+O7+S7+W7&lt;1,0,C7+G7+K7+O7+S7+W7)</f>
        <v>6</v>
      </c>
      <c r="AB7" s="35">
        <f t="shared" si="0"/>
        <v>3</v>
      </c>
      <c r="AC7" s="36">
        <f t="shared" si="0"/>
        <v>17</v>
      </c>
    </row>
    <row r="8" spans="1:29" ht="12" customHeight="1" x14ac:dyDescent="0.2">
      <c r="A8" s="38" t="s">
        <v>98</v>
      </c>
      <c r="B8" s="307" t="s">
        <v>95</v>
      </c>
      <c r="C8" s="34">
        <v>2</v>
      </c>
      <c r="D8" s="35">
        <v>0</v>
      </c>
      <c r="E8" s="36">
        <v>2</v>
      </c>
      <c r="F8" s="37"/>
      <c r="G8" s="34">
        <v>4</v>
      </c>
      <c r="H8" s="35">
        <v>1</v>
      </c>
      <c r="I8" s="36">
        <v>8</v>
      </c>
      <c r="J8" s="37"/>
      <c r="K8" s="34">
        <v>1</v>
      </c>
      <c r="L8" s="35">
        <v>1</v>
      </c>
      <c r="M8" s="36">
        <v>4</v>
      </c>
      <c r="N8" s="37"/>
      <c r="O8" s="34">
        <v>2</v>
      </c>
      <c r="P8" s="35">
        <v>1</v>
      </c>
      <c r="Q8" s="36">
        <v>4</v>
      </c>
      <c r="R8" s="37"/>
      <c r="S8" s="34">
        <v>0</v>
      </c>
      <c r="T8" s="35">
        <v>0</v>
      </c>
      <c r="U8" s="36">
        <v>0</v>
      </c>
      <c r="V8" s="37"/>
      <c r="W8" s="34">
        <v>0</v>
      </c>
      <c r="X8" s="35">
        <v>0</v>
      </c>
      <c r="Y8" s="36">
        <v>0</v>
      </c>
      <c r="Z8" s="37"/>
      <c r="AA8" s="34">
        <f t="shared" si="0"/>
        <v>9</v>
      </c>
      <c r="AB8" s="35">
        <f t="shared" si="0"/>
        <v>3</v>
      </c>
      <c r="AC8" s="36">
        <f t="shared" si="0"/>
        <v>18</v>
      </c>
    </row>
    <row r="9" spans="1:29" ht="12" customHeight="1" x14ac:dyDescent="0.2">
      <c r="A9" s="38" t="s">
        <v>98</v>
      </c>
      <c r="B9" s="307" t="s">
        <v>93</v>
      </c>
      <c r="C9" s="34">
        <v>2</v>
      </c>
      <c r="D9" s="35">
        <v>3</v>
      </c>
      <c r="E9" s="36">
        <v>8</v>
      </c>
      <c r="F9" s="37"/>
      <c r="G9" s="34">
        <v>3</v>
      </c>
      <c r="H9" s="35">
        <v>3</v>
      </c>
      <c r="I9" s="36">
        <v>8</v>
      </c>
      <c r="J9" s="37"/>
      <c r="K9" s="34">
        <v>0</v>
      </c>
      <c r="L9" s="35">
        <v>3</v>
      </c>
      <c r="M9" s="36">
        <v>8</v>
      </c>
      <c r="N9" s="37"/>
      <c r="O9" s="34">
        <v>2</v>
      </c>
      <c r="P9" s="35">
        <v>2</v>
      </c>
      <c r="Q9" s="36">
        <v>8</v>
      </c>
      <c r="R9" s="37"/>
      <c r="S9" s="34">
        <v>1</v>
      </c>
      <c r="T9" s="35">
        <v>2</v>
      </c>
      <c r="U9" s="36">
        <v>4</v>
      </c>
      <c r="V9" s="37"/>
      <c r="W9" s="34">
        <v>0</v>
      </c>
      <c r="X9" s="35">
        <v>0</v>
      </c>
      <c r="Y9" s="36">
        <v>0</v>
      </c>
      <c r="Z9" s="37"/>
      <c r="AA9" s="34">
        <f t="shared" si="0"/>
        <v>8</v>
      </c>
      <c r="AB9" s="35">
        <f t="shared" si="0"/>
        <v>13</v>
      </c>
      <c r="AC9" s="36">
        <f t="shared" si="0"/>
        <v>36</v>
      </c>
    </row>
    <row r="10" spans="1:29" ht="12" customHeight="1" x14ac:dyDescent="0.2">
      <c r="A10" s="38" t="s">
        <v>98</v>
      </c>
      <c r="B10" s="307" t="s">
        <v>92</v>
      </c>
      <c r="C10" s="34">
        <v>3</v>
      </c>
      <c r="D10" s="35">
        <v>1</v>
      </c>
      <c r="E10" s="36">
        <v>8</v>
      </c>
      <c r="F10" s="37"/>
      <c r="G10" s="34">
        <v>2</v>
      </c>
      <c r="H10" s="35">
        <v>3</v>
      </c>
      <c r="I10" s="36">
        <v>8</v>
      </c>
      <c r="J10" s="37"/>
      <c r="K10" s="34">
        <v>4</v>
      </c>
      <c r="L10" s="35">
        <v>2</v>
      </c>
      <c r="M10" s="36">
        <v>8</v>
      </c>
      <c r="N10" s="37"/>
      <c r="O10" s="34">
        <v>3</v>
      </c>
      <c r="P10" s="35">
        <v>3</v>
      </c>
      <c r="Q10" s="36">
        <v>8</v>
      </c>
      <c r="R10" s="37"/>
      <c r="S10" s="34">
        <v>3</v>
      </c>
      <c r="T10" s="35">
        <v>2</v>
      </c>
      <c r="U10" s="36">
        <v>8</v>
      </c>
      <c r="V10" s="37"/>
      <c r="W10" s="34">
        <v>0</v>
      </c>
      <c r="X10" s="35">
        <v>0</v>
      </c>
      <c r="Y10" s="36">
        <v>0</v>
      </c>
      <c r="Z10" s="37"/>
      <c r="AA10" s="34">
        <f t="shared" si="0"/>
        <v>15</v>
      </c>
      <c r="AB10" s="35">
        <f t="shared" si="0"/>
        <v>11</v>
      </c>
      <c r="AC10" s="36">
        <f t="shared" si="0"/>
        <v>40</v>
      </c>
    </row>
    <row r="11" spans="1:29" ht="12" customHeight="1" x14ac:dyDescent="0.2">
      <c r="A11" s="38" t="s">
        <v>98</v>
      </c>
      <c r="B11" s="307" t="s">
        <v>94</v>
      </c>
      <c r="C11" s="34">
        <v>3</v>
      </c>
      <c r="D11" s="35">
        <v>2</v>
      </c>
      <c r="E11" s="36">
        <v>8</v>
      </c>
      <c r="F11" s="39" t="str">
        <f>IF(SUM(E7:E14)=40," ",SUM(E7:E14)-40)</f>
        <v xml:space="preserve"> </v>
      </c>
      <c r="G11" s="34">
        <v>5</v>
      </c>
      <c r="H11" s="35">
        <v>2</v>
      </c>
      <c r="I11" s="36">
        <v>8</v>
      </c>
      <c r="J11" s="39" t="str">
        <f>IF(SUM(I7:I14)=40," ",SUM(I7:I14)-40)</f>
        <v xml:space="preserve"> </v>
      </c>
      <c r="K11" s="34">
        <v>3</v>
      </c>
      <c r="L11" s="35">
        <v>4</v>
      </c>
      <c r="M11" s="36">
        <v>8</v>
      </c>
      <c r="N11" s="39" t="str">
        <f>IF(SUM(M7:M14)=40," ",SUM(M7:M14)-40)</f>
        <v xml:space="preserve"> </v>
      </c>
      <c r="O11" s="34">
        <v>4</v>
      </c>
      <c r="P11" s="35">
        <v>2</v>
      </c>
      <c r="Q11" s="36">
        <v>8</v>
      </c>
      <c r="R11" s="39" t="str">
        <f>IF(SUM(Q7:Q14)=40," ",SUM(Q7:Q14)-40)</f>
        <v xml:space="preserve"> </v>
      </c>
      <c r="S11" s="34">
        <v>5</v>
      </c>
      <c r="T11" s="35">
        <v>1</v>
      </c>
      <c r="U11" s="36">
        <v>8</v>
      </c>
      <c r="V11" s="39" t="str">
        <f>IF(SUM(U7:U14)=40," ",SUM(U7:U14)-40)</f>
        <v xml:space="preserve"> </v>
      </c>
      <c r="W11" s="34">
        <v>0</v>
      </c>
      <c r="X11" s="35">
        <v>0</v>
      </c>
      <c r="Y11" s="36">
        <v>0</v>
      </c>
      <c r="Z11" s="39">
        <f>IF(SUM(Y7:Y14)=40," ",SUM(Y7:Y14)-40)</f>
        <v>-40</v>
      </c>
      <c r="AA11" s="34">
        <f t="shared" si="0"/>
        <v>20</v>
      </c>
      <c r="AB11" s="35">
        <f t="shared" si="0"/>
        <v>11</v>
      </c>
      <c r="AC11" s="36">
        <f t="shared" si="0"/>
        <v>40</v>
      </c>
    </row>
    <row r="12" spans="1:29" ht="12" customHeight="1" x14ac:dyDescent="0.2">
      <c r="A12" s="32" t="s">
        <v>98</v>
      </c>
      <c r="B12" s="307" t="s">
        <v>91</v>
      </c>
      <c r="C12" s="34">
        <v>1</v>
      </c>
      <c r="D12" s="35">
        <v>3</v>
      </c>
      <c r="E12" s="36">
        <v>6</v>
      </c>
      <c r="F12" s="37"/>
      <c r="G12" s="34">
        <v>1</v>
      </c>
      <c r="H12" s="35">
        <v>1</v>
      </c>
      <c r="I12" s="36">
        <v>3</v>
      </c>
      <c r="J12" s="37"/>
      <c r="K12" s="34">
        <v>0</v>
      </c>
      <c r="L12" s="35">
        <v>0</v>
      </c>
      <c r="M12" s="36">
        <v>2</v>
      </c>
      <c r="N12" s="37"/>
      <c r="O12" s="34">
        <v>0</v>
      </c>
      <c r="P12" s="35">
        <v>0</v>
      </c>
      <c r="Q12" s="36">
        <v>0</v>
      </c>
      <c r="R12" s="37"/>
      <c r="S12" s="34">
        <v>0</v>
      </c>
      <c r="T12" s="35">
        <v>2</v>
      </c>
      <c r="U12" s="36">
        <v>4</v>
      </c>
      <c r="V12" s="37"/>
      <c r="W12" s="34">
        <v>0</v>
      </c>
      <c r="X12" s="35">
        <v>0</v>
      </c>
      <c r="Y12" s="36">
        <v>0</v>
      </c>
      <c r="Z12" s="37"/>
      <c r="AA12" s="34">
        <f t="shared" si="0"/>
        <v>2</v>
      </c>
      <c r="AB12" s="35">
        <f t="shared" si="0"/>
        <v>6</v>
      </c>
      <c r="AC12" s="36">
        <f t="shared" si="0"/>
        <v>15</v>
      </c>
    </row>
    <row r="13" spans="1:29" ht="12" customHeight="1" x14ac:dyDescent="0.2">
      <c r="A13" s="32" t="s">
        <v>98</v>
      </c>
      <c r="B13" s="33" t="s">
        <v>96</v>
      </c>
      <c r="C13" s="34">
        <v>0</v>
      </c>
      <c r="D13" s="35">
        <v>0</v>
      </c>
      <c r="E13" s="36">
        <v>2</v>
      </c>
      <c r="F13" s="40">
        <f>F14</f>
        <v>599</v>
      </c>
      <c r="G13" s="34">
        <v>0</v>
      </c>
      <c r="H13" s="35">
        <v>0</v>
      </c>
      <c r="I13" s="36">
        <v>0</v>
      </c>
      <c r="J13" s="40">
        <f>F13+J14</f>
        <v>1297</v>
      </c>
      <c r="K13" s="34">
        <v>3</v>
      </c>
      <c r="L13" s="35">
        <v>1</v>
      </c>
      <c r="M13" s="36">
        <v>6</v>
      </c>
      <c r="N13" s="40">
        <f>J13+N14</f>
        <v>1904</v>
      </c>
      <c r="O13" s="34">
        <v>1</v>
      </c>
      <c r="P13" s="35">
        <v>1</v>
      </c>
      <c r="Q13" s="36">
        <v>4</v>
      </c>
      <c r="R13" s="40">
        <f>N13+R14</f>
        <v>2579</v>
      </c>
      <c r="S13" s="34">
        <v>1</v>
      </c>
      <c r="T13" s="35">
        <v>2</v>
      </c>
      <c r="U13" s="36">
        <v>4</v>
      </c>
      <c r="V13" s="40">
        <f>R13+V14</f>
        <v>3162</v>
      </c>
      <c r="W13" s="34">
        <v>0</v>
      </c>
      <c r="X13" s="35">
        <v>0</v>
      </c>
      <c r="Y13" s="36">
        <v>0</v>
      </c>
      <c r="Z13" s="40">
        <f>V13+Z14</f>
        <v>3162</v>
      </c>
      <c r="AA13" s="34">
        <f t="shared" si="0"/>
        <v>5</v>
      </c>
      <c r="AB13" s="35">
        <f t="shared" si="0"/>
        <v>4</v>
      </c>
      <c r="AC13" s="36">
        <f t="shared" si="0"/>
        <v>16</v>
      </c>
    </row>
    <row r="14" spans="1:29" ht="12" customHeight="1" x14ac:dyDescent="0.2">
      <c r="A14" s="41" t="s">
        <v>98</v>
      </c>
      <c r="B14" s="42" t="s">
        <v>97</v>
      </c>
      <c r="C14" s="43">
        <v>0</v>
      </c>
      <c r="D14" s="44">
        <v>0</v>
      </c>
      <c r="E14" s="45">
        <v>0</v>
      </c>
      <c r="F14" s="46">
        <f>SUM(C15:F15)</f>
        <v>599</v>
      </c>
      <c r="G14" s="43">
        <v>0</v>
      </c>
      <c r="H14" s="44">
        <v>1</v>
      </c>
      <c r="I14" s="45">
        <v>4</v>
      </c>
      <c r="J14" s="46">
        <f>SUM(G15:J15)</f>
        <v>698</v>
      </c>
      <c r="K14" s="43">
        <v>0</v>
      </c>
      <c r="L14" s="44">
        <v>0</v>
      </c>
      <c r="M14" s="45">
        <v>2</v>
      </c>
      <c r="N14" s="46">
        <f>SUM(K15:N15)</f>
        <v>607</v>
      </c>
      <c r="O14" s="43">
        <v>0</v>
      </c>
      <c r="P14" s="44">
        <v>2</v>
      </c>
      <c r="Q14" s="45">
        <v>4</v>
      </c>
      <c r="R14" s="46">
        <f>SUM(O15:R15)</f>
        <v>675</v>
      </c>
      <c r="S14" s="43">
        <v>1</v>
      </c>
      <c r="T14" s="44">
        <v>1</v>
      </c>
      <c r="U14" s="45">
        <v>8</v>
      </c>
      <c r="V14" s="46">
        <f>SUM(S15:V15)</f>
        <v>583</v>
      </c>
      <c r="W14" s="43">
        <v>0</v>
      </c>
      <c r="X14" s="44">
        <v>0</v>
      </c>
      <c r="Y14" s="45">
        <v>0</v>
      </c>
      <c r="Z14" s="46">
        <f>SUM(W15:Z15)</f>
        <v>0</v>
      </c>
      <c r="AA14" s="43">
        <f t="shared" si="0"/>
        <v>1</v>
      </c>
      <c r="AB14" s="44">
        <f t="shared" si="0"/>
        <v>4</v>
      </c>
      <c r="AC14" s="45">
        <f t="shared" si="0"/>
        <v>18</v>
      </c>
    </row>
    <row r="15" spans="1:29" ht="15.75" customHeight="1" x14ac:dyDescent="0.2">
      <c r="A15" s="47"/>
      <c r="B15" s="48" t="s">
        <v>18</v>
      </c>
      <c r="C15" s="49">
        <v>180</v>
      </c>
      <c r="D15" s="49">
        <v>167</v>
      </c>
      <c r="E15" s="49">
        <v>126</v>
      </c>
      <c r="F15" s="50">
        <v>126</v>
      </c>
      <c r="G15" s="51">
        <v>194</v>
      </c>
      <c r="H15" s="52">
        <v>169</v>
      </c>
      <c r="I15" s="52">
        <v>198</v>
      </c>
      <c r="J15" s="53">
        <v>137</v>
      </c>
      <c r="K15" s="51">
        <v>140</v>
      </c>
      <c r="L15" s="52">
        <v>158</v>
      </c>
      <c r="M15" s="52">
        <v>126</v>
      </c>
      <c r="N15" s="53">
        <v>183</v>
      </c>
      <c r="O15" s="51">
        <v>173</v>
      </c>
      <c r="P15" s="52">
        <v>170</v>
      </c>
      <c r="Q15" s="52">
        <v>191</v>
      </c>
      <c r="R15" s="53">
        <v>141</v>
      </c>
      <c r="S15" s="51">
        <v>168</v>
      </c>
      <c r="T15" s="52">
        <v>135</v>
      </c>
      <c r="U15" s="52">
        <v>143</v>
      </c>
      <c r="V15" s="53">
        <v>137</v>
      </c>
      <c r="W15" s="51"/>
      <c r="X15" s="52"/>
      <c r="Y15" s="52"/>
      <c r="Z15" s="53"/>
      <c r="AA15" s="332">
        <f>IF(SUM(C15:Z15)&lt;1," ",SUM(C15:Z15))</f>
        <v>3162</v>
      </c>
      <c r="AB15" s="333"/>
      <c r="AC15" s="334"/>
    </row>
    <row r="16" spans="1:29" ht="15.75" customHeight="1" thickBot="1" x14ac:dyDescent="0.25">
      <c r="A16" s="54"/>
      <c r="B16" s="55" t="s">
        <v>19</v>
      </c>
      <c r="C16" s="56">
        <v>1</v>
      </c>
      <c r="D16" s="57">
        <v>2</v>
      </c>
      <c r="E16" s="57">
        <v>3</v>
      </c>
      <c r="F16" s="58">
        <v>4</v>
      </c>
      <c r="G16" s="59">
        <v>5</v>
      </c>
      <c r="H16" s="57">
        <v>6</v>
      </c>
      <c r="I16" s="57">
        <v>7</v>
      </c>
      <c r="J16" s="58">
        <v>8</v>
      </c>
      <c r="K16" s="59">
        <v>9</v>
      </c>
      <c r="L16" s="60">
        <v>10</v>
      </c>
      <c r="M16" s="60">
        <v>11</v>
      </c>
      <c r="N16" s="61">
        <v>12</v>
      </c>
      <c r="O16" s="59">
        <v>13</v>
      </c>
      <c r="P16" s="60">
        <v>14</v>
      </c>
      <c r="Q16" s="60">
        <v>15</v>
      </c>
      <c r="R16" s="61">
        <v>16</v>
      </c>
      <c r="S16" s="59">
        <v>17</v>
      </c>
      <c r="T16" s="60">
        <v>18</v>
      </c>
      <c r="U16" s="60">
        <v>19</v>
      </c>
      <c r="V16" s="61">
        <v>20</v>
      </c>
      <c r="W16" s="59">
        <v>21</v>
      </c>
      <c r="X16" s="60">
        <v>22</v>
      </c>
      <c r="Y16" s="60">
        <v>23</v>
      </c>
      <c r="Z16" s="61">
        <v>24</v>
      </c>
      <c r="AA16" s="335"/>
      <c r="AB16" s="336"/>
      <c r="AC16" s="337"/>
    </row>
    <row r="17" spans="1:29" ht="12" hidden="1" customHeight="1" x14ac:dyDescent="0.2">
      <c r="A17" s="62"/>
      <c r="B17" s="63"/>
      <c r="C17" s="64"/>
      <c r="D17" s="64"/>
      <c r="E17" s="64"/>
      <c r="F17" s="65"/>
      <c r="G17" s="63"/>
      <c r="H17" s="64"/>
      <c r="I17" s="64"/>
      <c r="J17" s="65"/>
      <c r="K17" s="63"/>
      <c r="L17" s="66"/>
      <c r="M17" s="66"/>
      <c r="N17" s="67"/>
      <c r="O17" s="63"/>
      <c r="P17" s="66"/>
      <c r="Q17" s="66"/>
      <c r="R17" s="67"/>
      <c r="S17" s="63"/>
      <c r="T17" s="66"/>
      <c r="U17" s="66"/>
      <c r="V17" s="67"/>
      <c r="W17" s="63"/>
      <c r="X17" s="66"/>
      <c r="Y17" s="66"/>
      <c r="Z17" s="66"/>
      <c r="AA17" s="66"/>
      <c r="AB17" s="66"/>
      <c r="AC17" s="67"/>
    </row>
    <row r="18" spans="1:29" ht="17.100000000000001" customHeight="1" x14ac:dyDescent="0.25">
      <c r="A18" s="68"/>
      <c r="B18" s="69" t="s">
        <v>99</v>
      </c>
      <c r="C18" s="70"/>
      <c r="D18" s="71"/>
      <c r="E18" s="71"/>
      <c r="F18" s="72"/>
      <c r="G18" s="73"/>
      <c r="H18" s="71"/>
      <c r="I18" s="71"/>
      <c r="J18" s="72"/>
      <c r="K18" s="73"/>
      <c r="L18" s="74"/>
      <c r="M18" s="74"/>
      <c r="N18" s="75"/>
      <c r="O18" s="73"/>
      <c r="P18" s="74"/>
      <c r="Q18" s="74"/>
      <c r="R18" s="75"/>
      <c r="S18" s="73"/>
      <c r="T18" s="74"/>
      <c r="U18" s="74"/>
      <c r="V18" s="75"/>
      <c r="W18" s="73"/>
      <c r="X18" s="74"/>
      <c r="Y18" s="74"/>
      <c r="Z18" s="75"/>
      <c r="AA18" s="320"/>
      <c r="AB18" s="321"/>
      <c r="AC18" s="322"/>
    </row>
    <row r="19" spans="1:29" ht="12" customHeight="1" x14ac:dyDescent="0.2">
      <c r="A19" s="38" t="s">
        <v>98</v>
      </c>
      <c r="B19" s="307" t="s">
        <v>104</v>
      </c>
      <c r="C19" s="34">
        <v>0</v>
      </c>
      <c r="D19" s="35">
        <v>1</v>
      </c>
      <c r="E19" s="36">
        <v>4</v>
      </c>
      <c r="F19" s="37"/>
      <c r="G19" s="34">
        <v>0</v>
      </c>
      <c r="H19" s="35">
        <v>0</v>
      </c>
      <c r="I19" s="36">
        <v>0</v>
      </c>
      <c r="J19" s="37"/>
      <c r="K19" s="34">
        <v>0</v>
      </c>
      <c r="L19" s="35">
        <v>0</v>
      </c>
      <c r="M19" s="36">
        <v>4</v>
      </c>
      <c r="N19" s="37"/>
      <c r="O19" s="34">
        <v>0</v>
      </c>
      <c r="P19" s="35">
        <v>0</v>
      </c>
      <c r="Q19" s="36">
        <v>0</v>
      </c>
      <c r="R19" s="37"/>
      <c r="S19" s="34">
        <v>0</v>
      </c>
      <c r="T19" s="35">
        <v>1</v>
      </c>
      <c r="U19" s="36">
        <v>4</v>
      </c>
      <c r="V19" s="37"/>
      <c r="W19" s="34">
        <v>0</v>
      </c>
      <c r="X19" s="35">
        <v>0</v>
      </c>
      <c r="Y19" s="36">
        <v>0</v>
      </c>
      <c r="Z19" s="37"/>
      <c r="AA19" s="34">
        <f t="shared" ref="AA19:AC26" si="1">IF(C19+G19+K19+O19+S19+W19&lt;1,0,C19+G19+K19+O19+S19+W19)</f>
        <v>0</v>
      </c>
      <c r="AB19" s="35">
        <f t="shared" si="1"/>
        <v>2</v>
      </c>
      <c r="AC19" s="36">
        <f t="shared" si="1"/>
        <v>12</v>
      </c>
    </row>
    <row r="20" spans="1:29" ht="12" customHeight="1" x14ac:dyDescent="0.2">
      <c r="A20" s="38" t="s">
        <v>98</v>
      </c>
      <c r="B20" s="307" t="s">
        <v>107</v>
      </c>
      <c r="C20" s="34">
        <v>2</v>
      </c>
      <c r="D20" s="35">
        <v>4</v>
      </c>
      <c r="E20" s="36">
        <v>8</v>
      </c>
      <c r="F20" s="37"/>
      <c r="G20" s="34">
        <v>3</v>
      </c>
      <c r="H20" s="35">
        <v>4</v>
      </c>
      <c r="I20" s="36">
        <v>8</v>
      </c>
      <c r="J20" s="37"/>
      <c r="K20" s="34">
        <v>3</v>
      </c>
      <c r="L20" s="35">
        <v>2</v>
      </c>
      <c r="M20" s="36">
        <v>8</v>
      </c>
      <c r="N20" s="37"/>
      <c r="O20" s="34">
        <v>3</v>
      </c>
      <c r="P20" s="35">
        <v>2</v>
      </c>
      <c r="Q20" s="36">
        <v>8</v>
      </c>
      <c r="R20" s="37"/>
      <c r="S20" s="34">
        <v>1</v>
      </c>
      <c r="T20" s="35">
        <v>0</v>
      </c>
      <c r="U20" s="36">
        <v>8</v>
      </c>
      <c r="V20" s="37"/>
      <c r="W20" s="34">
        <v>0</v>
      </c>
      <c r="X20" s="35">
        <v>0</v>
      </c>
      <c r="Y20" s="36">
        <v>0</v>
      </c>
      <c r="Z20" s="37"/>
      <c r="AA20" s="34">
        <f t="shared" si="1"/>
        <v>12</v>
      </c>
      <c r="AB20" s="35">
        <f t="shared" si="1"/>
        <v>12</v>
      </c>
      <c r="AC20" s="36">
        <f t="shared" si="1"/>
        <v>40</v>
      </c>
    </row>
    <row r="21" spans="1:29" ht="12" customHeight="1" x14ac:dyDescent="0.2">
      <c r="A21" s="38" t="s">
        <v>98</v>
      </c>
      <c r="B21" s="307" t="s">
        <v>101</v>
      </c>
      <c r="C21" s="34">
        <v>4</v>
      </c>
      <c r="D21" s="35">
        <v>1</v>
      </c>
      <c r="E21" s="36">
        <v>8</v>
      </c>
      <c r="F21" s="37"/>
      <c r="G21" s="34">
        <v>2</v>
      </c>
      <c r="H21" s="35">
        <v>3</v>
      </c>
      <c r="I21" s="36">
        <v>8</v>
      </c>
      <c r="J21" s="37"/>
      <c r="K21" s="34">
        <v>3</v>
      </c>
      <c r="L21" s="35">
        <v>2</v>
      </c>
      <c r="M21" s="36">
        <v>8</v>
      </c>
      <c r="N21" s="37"/>
      <c r="O21" s="34">
        <v>6</v>
      </c>
      <c r="P21" s="35">
        <v>1</v>
      </c>
      <c r="Q21" s="36">
        <v>8</v>
      </c>
      <c r="R21" s="37"/>
      <c r="S21" s="34">
        <v>4</v>
      </c>
      <c r="T21" s="35">
        <v>1</v>
      </c>
      <c r="U21" s="36">
        <v>8</v>
      </c>
      <c r="V21" s="37"/>
      <c r="W21" s="34">
        <v>0</v>
      </c>
      <c r="X21" s="35">
        <v>0</v>
      </c>
      <c r="Y21" s="36">
        <v>0</v>
      </c>
      <c r="Z21" s="37"/>
      <c r="AA21" s="34">
        <f t="shared" si="1"/>
        <v>19</v>
      </c>
      <c r="AB21" s="35">
        <f t="shared" si="1"/>
        <v>8</v>
      </c>
      <c r="AC21" s="36">
        <f t="shared" si="1"/>
        <v>40</v>
      </c>
    </row>
    <row r="22" spans="1:29" ht="12" customHeight="1" x14ac:dyDescent="0.2">
      <c r="A22" s="38" t="s">
        <v>98</v>
      </c>
      <c r="B22" s="307" t="s">
        <v>102</v>
      </c>
      <c r="C22" s="34">
        <v>5</v>
      </c>
      <c r="D22" s="35">
        <v>1</v>
      </c>
      <c r="E22" s="36">
        <v>8</v>
      </c>
      <c r="F22" s="37"/>
      <c r="G22" s="34">
        <v>6</v>
      </c>
      <c r="H22" s="35">
        <v>2</v>
      </c>
      <c r="I22" s="36">
        <v>8</v>
      </c>
      <c r="J22" s="37"/>
      <c r="K22" s="34">
        <v>4</v>
      </c>
      <c r="L22" s="35">
        <v>2</v>
      </c>
      <c r="M22" s="36">
        <v>8</v>
      </c>
      <c r="N22" s="37"/>
      <c r="O22" s="34">
        <v>6</v>
      </c>
      <c r="P22" s="35">
        <v>2</v>
      </c>
      <c r="Q22" s="36">
        <v>8</v>
      </c>
      <c r="R22" s="37"/>
      <c r="S22" s="34">
        <v>4</v>
      </c>
      <c r="T22" s="35">
        <v>1</v>
      </c>
      <c r="U22" s="36">
        <v>8</v>
      </c>
      <c r="V22" s="37"/>
      <c r="W22" s="34">
        <v>0</v>
      </c>
      <c r="X22" s="35">
        <v>0</v>
      </c>
      <c r="Y22" s="36">
        <v>0</v>
      </c>
      <c r="Z22" s="37"/>
      <c r="AA22" s="34">
        <f t="shared" si="1"/>
        <v>25</v>
      </c>
      <c r="AB22" s="35">
        <f t="shared" si="1"/>
        <v>8</v>
      </c>
      <c r="AC22" s="36">
        <f t="shared" si="1"/>
        <v>40</v>
      </c>
    </row>
    <row r="23" spans="1:29" ht="12" customHeight="1" x14ac:dyDescent="0.2">
      <c r="A23" s="38" t="s">
        <v>98</v>
      </c>
      <c r="B23" s="307" t="s">
        <v>100</v>
      </c>
      <c r="C23" s="34">
        <v>5</v>
      </c>
      <c r="D23" s="35">
        <v>2</v>
      </c>
      <c r="E23" s="36">
        <v>8</v>
      </c>
      <c r="F23" s="39" t="str">
        <f>IF(SUM(E19:E26)=40," ",SUM(E19:E26)-40)</f>
        <v xml:space="preserve"> </v>
      </c>
      <c r="G23" s="34">
        <v>4</v>
      </c>
      <c r="H23" s="35">
        <v>4</v>
      </c>
      <c r="I23" s="36">
        <v>8</v>
      </c>
      <c r="J23" s="39" t="str">
        <f>IF(SUM(I19:I26)=40," ",SUM(I19:I26)-40)</f>
        <v xml:space="preserve"> </v>
      </c>
      <c r="K23" s="34">
        <v>3</v>
      </c>
      <c r="L23" s="35">
        <v>3</v>
      </c>
      <c r="M23" s="36">
        <v>8</v>
      </c>
      <c r="N23" s="39" t="str">
        <f>IF(SUM(M19:M26)=40," ",SUM(M19:M26)-40)</f>
        <v xml:space="preserve"> </v>
      </c>
      <c r="O23" s="34">
        <v>3</v>
      </c>
      <c r="P23" s="35">
        <v>4</v>
      </c>
      <c r="Q23" s="36">
        <v>8</v>
      </c>
      <c r="R23" s="39" t="str">
        <f>IF(SUM(Q19:Q26)=40," ",SUM(Q19:Q26)-40)</f>
        <v xml:space="preserve"> </v>
      </c>
      <c r="S23" s="34">
        <v>4</v>
      </c>
      <c r="T23" s="35">
        <v>2</v>
      </c>
      <c r="U23" s="36">
        <v>8</v>
      </c>
      <c r="V23" s="39" t="str">
        <f>IF(SUM(U19:U26)=40," ",SUM(U19:U26)-40)</f>
        <v xml:space="preserve"> </v>
      </c>
      <c r="W23" s="34">
        <v>0</v>
      </c>
      <c r="X23" s="35">
        <v>0</v>
      </c>
      <c r="Y23" s="36">
        <v>0</v>
      </c>
      <c r="Z23" s="39">
        <f>IF(SUM(Y19:Y26)=40," ",SUM(Y19:Y26)-40)</f>
        <v>-40</v>
      </c>
      <c r="AA23" s="34">
        <f t="shared" si="1"/>
        <v>19</v>
      </c>
      <c r="AB23" s="35">
        <f t="shared" si="1"/>
        <v>15</v>
      </c>
      <c r="AC23" s="36">
        <f t="shared" si="1"/>
        <v>40</v>
      </c>
    </row>
    <row r="24" spans="1:29" ht="12" customHeight="1" x14ac:dyDescent="0.2">
      <c r="A24" s="32" t="s">
        <v>98</v>
      </c>
      <c r="B24" s="307" t="s">
        <v>106</v>
      </c>
      <c r="C24" s="34">
        <v>3</v>
      </c>
      <c r="D24" s="35">
        <v>0</v>
      </c>
      <c r="E24" s="36">
        <v>4</v>
      </c>
      <c r="F24" s="37"/>
      <c r="G24" s="34">
        <v>0</v>
      </c>
      <c r="H24" s="35">
        <v>0</v>
      </c>
      <c r="I24" s="36">
        <v>0</v>
      </c>
      <c r="J24" s="37"/>
      <c r="K24" s="34">
        <v>1</v>
      </c>
      <c r="L24" s="35">
        <v>2</v>
      </c>
      <c r="M24" s="36">
        <v>4</v>
      </c>
      <c r="N24" s="37"/>
      <c r="O24" s="34">
        <v>0</v>
      </c>
      <c r="P24" s="35">
        <v>0</v>
      </c>
      <c r="Q24" s="36">
        <v>0</v>
      </c>
      <c r="R24" s="37"/>
      <c r="S24" s="34">
        <v>1</v>
      </c>
      <c r="T24" s="35">
        <v>0</v>
      </c>
      <c r="U24" s="36">
        <v>4</v>
      </c>
      <c r="V24" s="37"/>
      <c r="W24" s="34">
        <v>0</v>
      </c>
      <c r="X24" s="35">
        <v>0</v>
      </c>
      <c r="Y24" s="36">
        <v>0</v>
      </c>
      <c r="Z24" s="37"/>
      <c r="AA24" s="34">
        <f t="shared" si="1"/>
        <v>5</v>
      </c>
      <c r="AB24" s="35">
        <f t="shared" si="1"/>
        <v>2</v>
      </c>
      <c r="AC24" s="36">
        <f t="shared" si="1"/>
        <v>12</v>
      </c>
    </row>
    <row r="25" spans="1:29" ht="12" customHeight="1" x14ac:dyDescent="0.2">
      <c r="A25" s="32" t="s">
        <v>98</v>
      </c>
      <c r="B25" s="307" t="s">
        <v>103</v>
      </c>
      <c r="C25" s="34">
        <v>0</v>
      </c>
      <c r="D25" s="35">
        <v>0</v>
      </c>
      <c r="E25" s="36">
        <v>0</v>
      </c>
      <c r="F25" s="40">
        <f>F26</f>
        <v>722</v>
      </c>
      <c r="G25" s="34">
        <v>1</v>
      </c>
      <c r="H25" s="35">
        <v>2</v>
      </c>
      <c r="I25" s="36">
        <v>4</v>
      </c>
      <c r="J25" s="40">
        <f>F25+J26</f>
        <v>1503</v>
      </c>
      <c r="K25" s="34">
        <v>0</v>
      </c>
      <c r="L25" s="35">
        <v>0</v>
      </c>
      <c r="M25" s="36">
        <v>0</v>
      </c>
      <c r="N25" s="40">
        <f>J25+N26</f>
        <v>2148</v>
      </c>
      <c r="O25" s="34">
        <v>2</v>
      </c>
      <c r="P25" s="35">
        <v>1</v>
      </c>
      <c r="Q25" s="36">
        <v>4</v>
      </c>
      <c r="R25" s="40">
        <f>N25+R26</f>
        <v>2929</v>
      </c>
      <c r="S25" s="34">
        <v>0</v>
      </c>
      <c r="T25" s="35">
        <v>0</v>
      </c>
      <c r="U25" s="36">
        <v>0</v>
      </c>
      <c r="V25" s="40">
        <f>R25+V26</f>
        <v>3505</v>
      </c>
      <c r="W25" s="34">
        <v>0</v>
      </c>
      <c r="X25" s="35">
        <v>0</v>
      </c>
      <c r="Y25" s="36">
        <v>0</v>
      </c>
      <c r="Z25" s="40">
        <f>V25+Z26</f>
        <v>3505</v>
      </c>
      <c r="AA25" s="34">
        <f t="shared" si="1"/>
        <v>3</v>
      </c>
      <c r="AB25" s="35">
        <f t="shared" si="1"/>
        <v>3</v>
      </c>
      <c r="AC25" s="36">
        <f t="shared" si="1"/>
        <v>8</v>
      </c>
    </row>
    <row r="26" spans="1:29" ht="12" customHeight="1" x14ac:dyDescent="0.2">
      <c r="A26" s="41" t="s">
        <v>98</v>
      </c>
      <c r="B26" s="313" t="s">
        <v>105</v>
      </c>
      <c r="C26" s="43">
        <v>0</v>
      </c>
      <c r="D26" s="44">
        <v>0</v>
      </c>
      <c r="E26" s="45">
        <v>0</v>
      </c>
      <c r="F26" s="46">
        <f>SUM(C27:F27)</f>
        <v>722</v>
      </c>
      <c r="G26" s="43">
        <v>1</v>
      </c>
      <c r="H26" s="44">
        <v>1</v>
      </c>
      <c r="I26" s="45">
        <v>4</v>
      </c>
      <c r="J26" s="46">
        <f>SUM(G27:J27)</f>
        <v>781</v>
      </c>
      <c r="K26" s="43">
        <v>0</v>
      </c>
      <c r="L26" s="44">
        <v>0</v>
      </c>
      <c r="M26" s="45">
        <v>0</v>
      </c>
      <c r="N26" s="46">
        <f>SUM(K27:N27)</f>
        <v>645</v>
      </c>
      <c r="O26" s="43">
        <v>0</v>
      </c>
      <c r="P26" s="44">
        <v>2</v>
      </c>
      <c r="Q26" s="45">
        <v>4</v>
      </c>
      <c r="R26" s="46">
        <f>SUM(O27:R27)</f>
        <v>781</v>
      </c>
      <c r="S26" s="43">
        <v>0</v>
      </c>
      <c r="T26" s="44">
        <v>0</v>
      </c>
      <c r="U26" s="45">
        <v>0</v>
      </c>
      <c r="V26" s="46">
        <f>SUM(S27:V27)</f>
        <v>576</v>
      </c>
      <c r="W26" s="43">
        <v>0</v>
      </c>
      <c r="X26" s="44">
        <v>0</v>
      </c>
      <c r="Y26" s="45">
        <v>0</v>
      </c>
      <c r="Z26" s="46">
        <f>SUM(W27:Z27)</f>
        <v>0</v>
      </c>
      <c r="AA26" s="43">
        <f t="shared" si="1"/>
        <v>1</v>
      </c>
      <c r="AB26" s="44">
        <f t="shared" si="1"/>
        <v>3</v>
      </c>
      <c r="AC26" s="45">
        <f t="shared" si="1"/>
        <v>8</v>
      </c>
    </row>
    <row r="27" spans="1:29" ht="15.75" customHeight="1" x14ac:dyDescent="0.2">
      <c r="A27" s="47"/>
      <c r="B27" s="48" t="s">
        <v>18</v>
      </c>
      <c r="C27" s="49">
        <v>144</v>
      </c>
      <c r="D27" s="49">
        <v>176</v>
      </c>
      <c r="E27" s="49">
        <v>166</v>
      </c>
      <c r="F27" s="50">
        <v>236</v>
      </c>
      <c r="G27" s="51">
        <v>177</v>
      </c>
      <c r="H27" s="52">
        <v>202</v>
      </c>
      <c r="I27" s="52">
        <v>192</v>
      </c>
      <c r="J27" s="53">
        <v>210</v>
      </c>
      <c r="K27" s="51">
        <v>177</v>
      </c>
      <c r="L27" s="52">
        <v>162</v>
      </c>
      <c r="M27" s="52">
        <v>115</v>
      </c>
      <c r="N27" s="53">
        <v>191</v>
      </c>
      <c r="O27" s="51">
        <v>225</v>
      </c>
      <c r="P27" s="52">
        <v>210</v>
      </c>
      <c r="Q27" s="52">
        <v>177</v>
      </c>
      <c r="R27" s="53">
        <v>169</v>
      </c>
      <c r="S27" s="51">
        <v>154</v>
      </c>
      <c r="T27" s="52">
        <v>133</v>
      </c>
      <c r="U27" s="52">
        <v>121</v>
      </c>
      <c r="V27" s="53">
        <v>168</v>
      </c>
      <c r="W27" s="51"/>
      <c r="X27" s="52"/>
      <c r="Y27" s="52"/>
      <c r="Z27" s="53"/>
      <c r="AA27" s="332">
        <f>IF(SUM(C27:Z27)&lt;1," ",SUM(C27:Z27))</f>
        <v>3505</v>
      </c>
      <c r="AB27" s="333"/>
      <c r="AC27" s="334"/>
    </row>
    <row r="28" spans="1:29" ht="15.75" customHeight="1" thickBot="1" x14ac:dyDescent="0.25">
      <c r="A28" s="76"/>
      <c r="B28" s="55" t="s">
        <v>19</v>
      </c>
      <c r="C28" s="56">
        <v>1</v>
      </c>
      <c r="D28" s="57">
        <v>2</v>
      </c>
      <c r="E28" s="57">
        <v>3</v>
      </c>
      <c r="F28" s="58">
        <v>4</v>
      </c>
      <c r="G28" s="59">
        <v>5</v>
      </c>
      <c r="H28" s="57">
        <v>6</v>
      </c>
      <c r="I28" s="57">
        <v>7</v>
      </c>
      <c r="J28" s="58">
        <v>8</v>
      </c>
      <c r="K28" s="59">
        <v>9</v>
      </c>
      <c r="L28" s="60">
        <v>10</v>
      </c>
      <c r="M28" s="60">
        <v>11</v>
      </c>
      <c r="N28" s="61">
        <v>12</v>
      </c>
      <c r="O28" s="59">
        <v>13</v>
      </c>
      <c r="P28" s="60">
        <v>14</v>
      </c>
      <c r="Q28" s="60">
        <v>15</v>
      </c>
      <c r="R28" s="61">
        <v>16</v>
      </c>
      <c r="S28" s="59">
        <v>17</v>
      </c>
      <c r="T28" s="60">
        <v>18</v>
      </c>
      <c r="U28" s="60">
        <v>19</v>
      </c>
      <c r="V28" s="61">
        <v>20</v>
      </c>
      <c r="W28" s="59">
        <v>21</v>
      </c>
      <c r="X28" s="60">
        <v>22</v>
      </c>
      <c r="Y28" s="60">
        <v>23</v>
      </c>
      <c r="Z28" s="61">
        <v>24</v>
      </c>
      <c r="AA28" s="335"/>
      <c r="AB28" s="336"/>
      <c r="AC28" s="337"/>
    </row>
    <row r="29" spans="1:29" ht="12" hidden="1" customHeight="1" x14ac:dyDescent="0.2">
      <c r="A29" s="62"/>
      <c r="B29" s="63"/>
      <c r="C29" s="64"/>
      <c r="D29" s="64"/>
      <c r="E29" s="64"/>
      <c r="F29" s="65"/>
      <c r="G29" s="63"/>
      <c r="H29" s="64"/>
      <c r="I29" s="64"/>
      <c r="J29" s="65"/>
      <c r="K29" s="63"/>
      <c r="L29" s="66"/>
      <c r="M29" s="66"/>
      <c r="N29" s="67"/>
      <c r="O29" s="63"/>
      <c r="P29" s="66"/>
      <c r="Q29" s="66"/>
      <c r="R29" s="67"/>
      <c r="S29" s="63"/>
      <c r="T29" s="66"/>
      <c r="U29" s="66"/>
      <c r="V29" s="67"/>
      <c r="W29" s="63"/>
      <c r="X29" s="66"/>
      <c r="Y29" s="66"/>
      <c r="Z29" s="66"/>
      <c r="AA29" s="66"/>
      <c r="AB29" s="66"/>
      <c r="AC29" s="67"/>
    </row>
    <row r="30" spans="1:29" ht="17.100000000000001" customHeight="1" x14ac:dyDescent="0.25">
      <c r="A30" s="68"/>
      <c r="B30" s="69" t="s">
        <v>108</v>
      </c>
      <c r="C30" s="70"/>
      <c r="D30" s="71"/>
      <c r="E30" s="71"/>
      <c r="F30" s="72"/>
      <c r="G30" s="73"/>
      <c r="H30" s="71"/>
      <c r="I30" s="71"/>
      <c r="J30" s="72"/>
      <c r="K30" s="73"/>
      <c r="L30" s="74"/>
      <c r="M30" s="74"/>
      <c r="N30" s="75"/>
      <c r="O30" s="73"/>
      <c r="P30" s="74"/>
      <c r="Q30" s="74"/>
      <c r="R30" s="75"/>
      <c r="S30" s="73"/>
      <c r="T30" s="74"/>
      <c r="U30" s="74"/>
      <c r="V30" s="75"/>
      <c r="W30" s="73"/>
      <c r="X30" s="74"/>
      <c r="Y30" s="74"/>
      <c r="Z30" s="75"/>
      <c r="AA30" s="320"/>
      <c r="AB30" s="321"/>
      <c r="AC30" s="322"/>
    </row>
    <row r="31" spans="1:29" ht="12" customHeight="1" x14ac:dyDescent="0.2">
      <c r="A31" s="38" t="s">
        <v>98</v>
      </c>
      <c r="B31" s="307" t="s">
        <v>110</v>
      </c>
      <c r="C31" s="34">
        <v>0</v>
      </c>
      <c r="D31" s="35">
        <v>1</v>
      </c>
      <c r="E31" s="36">
        <v>4</v>
      </c>
      <c r="F31" s="37"/>
      <c r="G31" s="34">
        <v>0</v>
      </c>
      <c r="H31" s="35">
        <v>1</v>
      </c>
      <c r="I31" s="36">
        <v>4</v>
      </c>
      <c r="J31" s="37"/>
      <c r="K31" s="34">
        <v>1</v>
      </c>
      <c r="L31" s="35">
        <v>1</v>
      </c>
      <c r="M31" s="36">
        <v>4</v>
      </c>
      <c r="N31" s="37"/>
      <c r="O31" s="34">
        <v>3</v>
      </c>
      <c r="P31" s="35">
        <v>1</v>
      </c>
      <c r="Q31" s="36">
        <v>4</v>
      </c>
      <c r="R31" s="37"/>
      <c r="S31" s="34">
        <v>0</v>
      </c>
      <c r="T31" s="35">
        <v>1</v>
      </c>
      <c r="U31" s="36">
        <v>4</v>
      </c>
      <c r="V31" s="37"/>
      <c r="W31" s="34">
        <v>0</v>
      </c>
      <c r="X31" s="35">
        <v>0</v>
      </c>
      <c r="Y31" s="36">
        <v>0</v>
      </c>
      <c r="Z31" s="37"/>
      <c r="AA31" s="34">
        <f t="shared" ref="AA31:AC38" si="2">IF(C31+G31+K31+O31+S31+W31&lt;1,0,C31+G31+K31+O31+S31+W31)</f>
        <v>4</v>
      </c>
      <c r="AB31" s="35">
        <f t="shared" si="2"/>
        <v>5</v>
      </c>
      <c r="AC31" s="36">
        <f t="shared" si="2"/>
        <v>20</v>
      </c>
    </row>
    <row r="32" spans="1:29" ht="12" customHeight="1" x14ac:dyDescent="0.2">
      <c r="A32" s="38" t="s">
        <v>98</v>
      </c>
      <c r="B32" s="307" t="s">
        <v>111</v>
      </c>
      <c r="C32" s="34">
        <v>0</v>
      </c>
      <c r="D32" s="35">
        <v>4</v>
      </c>
      <c r="E32" s="36">
        <v>8</v>
      </c>
      <c r="F32" s="37"/>
      <c r="G32" s="34">
        <v>4</v>
      </c>
      <c r="H32" s="35">
        <v>1</v>
      </c>
      <c r="I32" s="36">
        <v>8</v>
      </c>
      <c r="J32" s="37"/>
      <c r="K32" s="34">
        <v>4</v>
      </c>
      <c r="L32" s="35">
        <v>3</v>
      </c>
      <c r="M32" s="36">
        <v>8</v>
      </c>
      <c r="N32" s="37"/>
      <c r="O32" s="34">
        <v>1</v>
      </c>
      <c r="P32" s="35">
        <v>5</v>
      </c>
      <c r="Q32" s="36">
        <v>8</v>
      </c>
      <c r="R32" s="37"/>
      <c r="S32" s="34">
        <v>3</v>
      </c>
      <c r="T32" s="35">
        <v>1</v>
      </c>
      <c r="U32" s="36">
        <v>8</v>
      </c>
      <c r="V32" s="37"/>
      <c r="W32" s="34">
        <v>0</v>
      </c>
      <c r="X32" s="35">
        <v>0</v>
      </c>
      <c r="Y32" s="36">
        <v>0</v>
      </c>
      <c r="Z32" s="37"/>
      <c r="AA32" s="34">
        <f t="shared" si="2"/>
        <v>12</v>
      </c>
      <c r="AB32" s="35">
        <f t="shared" si="2"/>
        <v>14</v>
      </c>
      <c r="AC32" s="36">
        <f t="shared" si="2"/>
        <v>40</v>
      </c>
    </row>
    <row r="33" spans="1:29" ht="12" customHeight="1" x14ac:dyDescent="0.2">
      <c r="A33" s="38" t="s">
        <v>98</v>
      </c>
      <c r="B33" s="307" t="s">
        <v>114</v>
      </c>
      <c r="C33" s="34">
        <v>3</v>
      </c>
      <c r="D33" s="35">
        <v>3</v>
      </c>
      <c r="E33" s="36">
        <v>8</v>
      </c>
      <c r="F33" s="37"/>
      <c r="G33" s="34">
        <v>4</v>
      </c>
      <c r="H33" s="35">
        <v>2</v>
      </c>
      <c r="I33" s="36">
        <v>8</v>
      </c>
      <c r="J33" s="37"/>
      <c r="K33" s="34">
        <v>1</v>
      </c>
      <c r="L33" s="35">
        <v>4</v>
      </c>
      <c r="M33" s="36">
        <v>8</v>
      </c>
      <c r="N33" s="37"/>
      <c r="O33" s="34">
        <v>4</v>
      </c>
      <c r="P33" s="35">
        <v>3</v>
      </c>
      <c r="Q33" s="36">
        <v>8</v>
      </c>
      <c r="R33" s="37"/>
      <c r="S33" s="34">
        <v>3</v>
      </c>
      <c r="T33" s="35">
        <v>1</v>
      </c>
      <c r="U33" s="36">
        <v>8</v>
      </c>
      <c r="V33" s="37"/>
      <c r="W33" s="34">
        <v>0</v>
      </c>
      <c r="X33" s="35">
        <v>0</v>
      </c>
      <c r="Y33" s="36">
        <v>0</v>
      </c>
      <c r="Z33" s="37"/>
      <c r="AA33" s="34">
        <f t="shared" si="2"/>
        <v>15</v>
      </c>
      <c r="AB33" s="35">
        <f t="shared" si="2"/>
        <v>13</v>
      </c>
      <c r="AC33" s="36">
        <f t="shared" si="2"/>
        <v>40</v>
      </c>
    </row>
    <row r="34" spans="1:29" ht="12" customHeight="1" x14ac:dyDescent="0.2">
      <c r="A34" s="38" t="s">
        <v>98</v>
      </c>
      <c r="B34" s="307" t="s">
        <v>113</v>
      </c>
      <c r="C34" s="34">
        <v>2</v>
      </c>
      <c r="D34" s="35">
        <v>3</v>
      </c>
      <c r="E34" s="36">
        <v>8</v>
      </c>
      <c r="F34" s="37"/>
      <c r="G34" s="34">
        <v>1</v>
      </c>
      <c r="H34" s="35">
        <v>1</v>
      </c>
      <c r="I34" s="36">
        <v>8</v>
      </c>
      <c r="J34" s="37"/>
      <c r="K34" s="34">
        <v>3</v>
      </c>
      <c r="L34" s="35">
        <v>3</v>
      </c>
      <c r="M34" s="36">
        <v>8</v>
      </c>
      <c r="N34" s="37"/>
      <c r="O34" s="34">
        <v>4</v>
      </c>
      <c r="P34" s="35">
        <v>1</v>
      </c>
      <c r="Q34" s="36">
        <v>8</v>
      </c>
      <c r="R34" s="37"/>
      <c r="S34" s="34">
        <v>0</v>
      </c>
      <c r="T34" s="35">
        <v>7</v>
      </c>
      <c r="U34" s="36">
        <v>8</v>
      </c>
      <c r="V34" s="37"/>
      <c r="W34" s="34">
        <v>0</v>
      </c>
      <c r="X34" s="35">
        <v>0</v>
      </c>
      <c r="Y34" s="36">
        <v>0</v>
      </c>
      <c r="Z34" s="37"/>
      <c r="AA34" s="34">
        <f t="shared" si="2"/>
        <v>10</v>
      </c>
      <c r="AB34" s="35">
        <f t="shared" si="2"/>
        <v>15</v>
      </c>
      <c r="AC34" s="36">
        <f t="shared" si="2"/>
        <v>40</v>
      </c>
    </row>
    <row r="35" spans="1:29" ht="12" customHeight="1" x14ac:dyDescent="0.2">
      <c r="A35" s="38" t="s">
        <v>98</v>
      </c>
      <c r="B35" s="77" t="s">
        <v>112</v>
      </c>
      <c r="C35" s="34">
        <v>3</v>
      </c>
      <c r="D35" s="35">
        <v>0</v>
      </c>
      <c r="E35" s="36">
        <v>8</v>
      </c>
      <c r="F35" s="39" t="str">
        <f>IF(SUM(E31:E38)=40," ",SUM(E31:E38)-40)</f>
        <v xml:space="preserve"> </v>
      </c>
      <c r="G35" s="34">
        <v>3</v>
      </c>
      <c r="H35" s="35">
        <v>2</v>
      </c>
      <c r="I35" s="36">
        <v>8</v>
      </c>
      <c r="J35" s="39" t="str">
        <f>IF(SUM(I31:I38)=40," ",SUM(I31:I38)-40)</f>
        <v xml:space="preserve"> </v>
      </c>
      <c r="K35" s="34">
        <v>2</v>
      </c>
      <c r="L35" s="35">
        <v>2</v>
      </c>
      <c r="M35" s="36">
        <v>8</v>
      </c>
      <c r="N35" s="39" t="str">
        <f>IF(SUM(M31:M38)=40," ",SUM(M31:M38)-40)</f>
        <v xml:space="preserve"> </v>
      </c>
      <c r="O35" s="34">
        <v>5</v>
      </c>
      <c r="P35" s="35">
        <v>1</v>
      </c>
      <c r="Q35" s="36">
        <v>8</v>
      </c>
      <c r="R35" s="39" t="str">
        <f>IF(SUM(Q31:Q38)=40," ",SUM(Q31:Q38)-40)</f>
        <v xml:space="preserve"> </v>
      </c>
      <c r="S35" s="34">
        <v>2</v>
      </c>
      <c r="T35" s="35">
        <v>1</v>
      </c>
      <c r="U35" s="36">
        <v>8</v>
      </c>
      <c r="V35" s="39" t="str">
        <f>IF(SUM(U31:U38)=40," ",SUM(U31:U38)-40)</f>
        <v xml:space="preserve"> </v>
      </c>
      <c r="W35" s="34">
        <v>0</v>
      </c>
      <c r="X35" s="35">
        <v>0</v>
      </c>
      <c r="Y35" s="36">
        <v>0</v>
      </c>
      <c r="Z35" s="39">
        <f>IF(SUM(Y31:Y38)=40," ",SUM(Y31:Y38)-40)</f>
        <v>-40</v>
      </c>
      <c r="AA35" s="34">
        <f t="shared" si="2"/>
        <v>15</v>
      </c>
      <c r="AB35" s="35">
        <f t="shared" si="2"/>
        <v>6</v>
      </c>
      <c r="AC35" s="36">
        <f t="shared" si="2"/>
        <v>40</v>
      </c>
    </row>
    <row r="36" spans="1:29" ht="12" customHeight="1" x14ac:dyDescent="0.2">
      <c r="A36" s="32" t="s">
        <v>98</v>
      </c>
      <c r="B36" s="307" t="s">
        <v>109</v>
      </c>
      <c r="C36" s="34">
        <v>0</v>
      </c>
      <c r="D36" s="35">
        <v>1</v>
      </c>
      <c r="E36" s="36">
        <v>4</v>
      </c>
      <c r="F36" s="37"/>
      <c r="G36" s="34">
        <v>1</v>
      </c>
      <c r="H36" s="35">
        <v>0</v>
      </c>
      <c r="I36" s="36">
        <v>4</v>
      </c>
      <c r="J36" s="37"/>
      <c r="K36" s="34">
        <v>1</v>
      </c>
      <c r="L36" s="35">
        <v>1</v>
      </c>
      <c r="M36" s="36">
        <v>4</v>
      </c>
      <c r="N36" s="37"/>
      <c r="O36" s="34">
        <v>1</v>
      </c>
      <c r="P36" s="35">
        <v>0</v>
      </c>
      <c r="Q36" s="36">
        <v>4</v>
      </c>
      <c r="R36" s="37"/>
      <c r="S36" s="34">
        <v>0</v>
      </c>
      <c r="T36" s="35">
        <v>1</v>
      </c>
      <c r="U36" s="36">
        <v>4</v>
      </c>
      <c r="V36" s="37"/>
      <c r="W36" s="34">
        <v>0</v>
      </c>
      <c r="X36" s="35">
        <v>0</v>
      </c>
      <c r="Y36" s="36">
        <v>0</v>
      </c>
      <c r="Z36" s="37"/>
      <c r="AA36" s="34">
        <f t="shared" si="2"/>
        <v>3</v>
      </c>
      <c r="AB36" s="35">
        <f t="shared" si="2"/>
        <v>3</v>
      </c>
      <c r="AC36" s="36">
        <f t="shared" si="2"/>
        <v>20</v>
      </c>
    </row>
    <row r="37" spans="1:29" ht="12" customHeight="1" x14ac:dyDescent="0.2">
      <c r="A37" s="32"/>
      <c r="B37" s="33"/>
      <c r="C37" s="34">
        <v>0</v>
      </c>
      <c r="D37" s="35">
        <v>0</v>
      </c>
      <c r="E37" s="36">
        <v>0</v>
      </c>
      <c r="F37" s="40">
        <f>F38</f>
        <v>517</v>
      </c>
      <c r="G37" s="34">
        <v>0</v>
      </c>
      <c r="H37" s="35">
        <v>0</v>
      </c>
      <c r="I37" s="36">
        <v>0</v>
      </c>
      <c r="J37" s="40">
        <f>F37+J38</f>
        <v>1082</v>
      </c>
      <c r="K37" s="34">
        <v>0</v>
      </c>
      <c r="L37" s="35">
        <v>0</v>
      </c>
      <c r="M37" s="36">
        <v>0</v>
      </c>
      <c r="N37" s="40">
        <f>J37+N38</f>
        <v>1723</v>
      </c>
      <c r="O37" s="34">
        <v>0</v>
      </c>
      <c r="P37" s="35">
        <v>0</v>
      </c>
      <c r="Q37" s="36">
        <v>0</v>
      </c>
      <c r="R37" s="40">
        <f>N37+R38</f>
        <v>2445</v>
      </c>
      <c r="S37" s="34">
        <v>0</v>
      </c>
      <c r="T37" s="35">
        <v>0</v>
      </c>
      <c r="U37" s="36">
        <v>0</v>
      </c>
      <c r="V37" s="40">
        <f>R37+V38</f>
        <v>2976</v>
      </c>
      <c r="W37" s="34">
        <v>0</v>
      </c>
      <c r="X37" s="35">
        <v>0</v>
      </c>
      <c r="Y37" s="36">
        <v>0</v>
      </c>
      <c r="Z37" s="40">
        <f>V37+Z38</f>
        <v>2976</v>
      </c>
      <c r="AA37" s="34">
        <f t="shared" si="2"/>
        <v>0</v>
      </c>
      <c r="AB37" s="35">
        <f t="shared" si="2"/>
        <v>0</v>
      </c>
      <c r="AC37" s="36">
        <f t="shared" si="2"/>
        <v>0</v>
      </c>
    </row>
    <row r="38" spans="1:29" ht="12" customHeight="1" x14ac:dyDescent="0.2">
      <c r="A38" s="41"/>
      <c r="B38" s="42"/>
      <c r="C38" s="43">
        <v>0</v>
      </c>
      <c r="D38" s="44">
        <v>0</v>
      </c>
      <c r="E38" s="45">
        <v>0</v>
      </c>
      <c r="F38" s="46">
        <f>SUM(C39:F39)</f>
        <v>517</v>
      </c>
      <c r="G38" s="43">
        <v>0</v>
      </c>
      <c r="H38" s="44">
        <v>0</v>
      </c>
      <c r="I38" s="45">
        <v>0</v>
      </c>
      <c r="J38" s="46">
        <f>SUM(G39:J39)</f>
        <v>565</v>
      </c>
      <c r="K38" s="43">
        <v>0</v>
      </c>
      <c r="L38" s="44">
        <v>0</v>
      </c>
      <c r="M38" s="45">
        <v>0</v>
      </c>
      <c r="N38" s="46">
        <f>SUM(K39:N39)</f>
        <v>641</v>
      </c>
      <c r="O38" s="43">
        <v>0</v>
      </c>
      <c r="P38" s="44">
        <v>0</v>
      </c>
      <c r="Q38" s="45">
        <v>0</v>
      </c>
      <c r="R38" s="46">
        <f>SUM(O39:R39)</f>
        <v>722</v>
      </c>
      <c r="S38" s="43">
        <v>0</v>
      </c>
      <c r="T38" s="44">
        <v>0</v>
      </c>
      <c r="U38" s="45">
        <v>0</v>
      </c>
      <c r="V38" s="78">
        <f>SUM(S39:V39)</f>
        <v>531</v>
      </c>
      <c r="W38" s="43">
        <v>0</v>
      </c>
      <c r="X38" s="44">
        <v>0</v>
      </c>
      <c r="Y38" s="45">
        <v>0</v>
      </c>
      <c r="Z38" s="46">
        <f>SUM(W39:Z39)</f>
        <v>0</v>
      </c>
      <c r="AA38" s="43">
        <f t="shared" si="2"/>
        <v>0</v>
      </c>
      <c r="AB38" s="44">
        <f t="shared" si="2"/>
        <v>0</v>
      </c>
      <c r="AC38" s="45">
        <f t="shared" si="2"/>
        <v>0</v>
      </c>
    </row>
    <row r="39" spans="1:29" ht="15.75" customHeight="1" x14ac:dyDescent="0.2">
      <c r="A39" s="47"/>
      <c r="B39" s="48" t="s">
        <v>18</v>
      </c>
      <c r="C39" s="52">
        <v>104</v>
      </c>
      <c r="D39" s="52">
        <v>129</v>
      </c>
      <c r="E39" s="52">
        <v>158</v>
      </c>
      <c r="F39" s="53">
        <v>126</v>
      </c>
      <c r="G39" s="51">
        <v>157</v>
      </c>
      <c r="H39" s="52">
        <v>109</v>
      </c>
      <c r="I39" s="52">
        <v>167</v>
      </c>
      <c r="J39" s="53">
        <v>132</v>
      </c>
      <c r="K39" s="51">
        <v>150</v>
      </c>
      <c r="L39" s="52">
        <v>156</v>
      </c>
      <c r="M39" s="52">
        <v>140</v>
      </c>
      <c r="N39" s="53">
        <v>195</v>
      </c>
      <c r="O39" s="51">
        <v>182</v>
      </c>
      <c r="P39" s="52">
        <v>203</v>
      </c>
      <c r="Q39" s="52">
        <v>143</v>
      </c>
      <c r="R39" s="53">
        <v>194</v>
      </c>
      <c r="S39" s="51">
        <v>163</v>
      </c>
      <c r="T39" s="52">
        <v>127</v>
      </c>
      <c r="U39" s="52">
        <v>116</v>
      </c>
      <c r="V39" s="53">
        <v>125</v>
      </c>
      <c r="W39" s="51"/>
      <c r="X39" s="52"/>
      <c r="Y39" s="52"/>
      <c r="Z39" s="53"/>
      <c r="AA39" s="332">
        <f>IF(SUM(C39:Z39)&lt;1," ",SUM(C39:Z39))</f>
        <v>2976</v>
      </c>
      <c r="AB39" s="333"/>
      <c r="AC39" s="334"/>
    </row>
    <row r="40" spans="1:29" ht="15.75" customHeight="1" thickBot="1" x14ac:dyDescent="0.25">
      <c r="A40" s="54"/>
      <c r="B40" s="79" t="s">
        <v>19</v>
      </c>
      <c r="C40" s="57">
        <v>1</v>
      </c>
      <c r="D40" s="57">
        <v>2</v>
      </c>
      <c r="E40" s="57">
        <v>3</v>
      </c>
      <c r="F40" s="58">
        <v>4</v>
      </c>
      <c r="G40" s="59">
        <v>5</v>
      </c>
      <c r="H40" s="57">
        <v>6</v>
      </c>
      <c r="I40" s="57">
        <v>7</v>
      </c>
      <c r="J40" s="58">
        <v>8</v>
      </c>
      <c r="K40" s="59">
        <v>9</v>
      </c>
      <c r="L40" s="60">
        <v>10</v>
      </c>
      <c r="M40" s="60">
        <v>11</v>
      </c>
      <c r="N40" s="61">
        <v>12</v>
      </c>
      <c r="O40" s="59">
        <v>13</v>
      </c>
      <c r="P40" s="60">
        <v>14</v>
      </c>
      <c r="Q40" s="60">
        <v>15</v>
      </c>
      <c r="R40" s="61">
        <v>16</v>
      </c>
      <c r="S40" s="59">
        <v>17</v>
      </c>
      <c r="T40" s="60">
        <v>18</v>
      </c>
      <c r="U40" s="60">
        <v>19</v>
      </c>
      <c r="V40" s="61">
        <v>20</v>
      </c>
      <c r="W40" s="59">
        <v>21</v>
      </c>
      <c r="X40" s="60">
        <v>22</v>
      </c>
      <c r="Y40" s="60">
        <v>23</v>
      </c>
      <c r="Z40" s="61">
        <v>24</v>
      </c>
      <c r="AA40" s="335"/>
      <c r="AB40" s="336"/>
      <c r="AC40" s="337"/>
    </row>
    <row r="41" spans="1:29" ht="12" hidden="1" customHeight="1" x14ac:dyDescent="0.2">
      <c r="A41" s="62"/>
      <c r="B41" s="63"/>
      <c r="C41" s="64"/>
      <c r="D41" s="64"/>
      <c r="E41" s="64"/>
      <c r="F41" s="65"/>
      <c r="G41" s="63"/>
      <c r="H41" s="64"/>
      <c r="I41" s="64"/>
      <c r="J41" s="65"/>
      <c r="K41" s="63"/>
      <c r="L41" s="66"/>
      <c r="M41" s="66"/>
      <c r="N41" s="67"/>
      <c r="O41" s="63"/>
      <c r="P41" s="66"/>
      <c r="Q41" s="66"/>
      <c r="R41" s="67"/>
      <c r="S41" s="63"/>
      <c r="T41" s="66"/>
      <c r="U41" s="66"/>
      <c r="V41" s="67"/>
      <c r="W41" s="63"/>
      <c r="X41" s="66"/>
      <c r="Y41" s="66"/>
      <c r="Z41" s="66"/>
      <c r="AA41" s="66"/>
      <c r="AB41" s="66"/>
      <c r="AC41" s="67"/>
    </row>
    <row r="42" spans="1:29" ht="17.100000000000001" customHeight="1" x14ac:dyDescent="0.25">
      <c r="A42" s="68"/>
      <c r="B42" s="69" t="s">
        <v>115</v>
      </c>
      <c r="C42" s="70"/>
      <c r="D42" s="71"/>
      <c r="E42" s="71"/>
      <c r="F42" s="72"/>
      <c r="G42" s="73"/>
      <c r="H42" s="71"/>
      <c r="I42" s="71"/>
      <c r="J42" s="72"/>
      <c r="K42" s="73"/>
      <c r="L42" s="74"/>
      <c r="M42" s="74"/>
      <c r="N42" s="75"/>
      <c r="O42" s="73"/>
      <c r="P42" s="74"/>
      <c r="Q42" s="74"/>
      <c r="R42" s="75"/>
      <c r="S42" s="73"/>
      <c r="T42" s="74"/>
      <c r="U42" s="74"/>
      <c r="V42" s="75"/>
      <c r="W42" s="73"/>
      <c r="X42" s="74"/>
      <c r="Y42" s="74"/>
      <c r="Z42" s="75"/>
      <c r="AA42" s="320"/>
      <c r="AB42" s="321"/>
      <c r="AC42" s="322"/>
    </row>
    <row r="43" spans="1:29" ht="12" customHeight="1" x14ac:dyDescent="0.2">
      <c r="A43" s="32" t="s">
        <v>98</v>
      </c>
      <c r="B43" s="307" t="s">
        <v>157</v>
      </c>
      <c r="C43" s="34">
        <v>2</v>
      </c>
      <c r="D43" s="35">
        <v>0</v>
      </c>
      <c r="E43" s="36">
        <v>8</v>
      </c>
      <c r="F43" s="37"/>
      <c r="G43" s="34">
        <v>0</v>
      </c>
      <c r="H43" s="35">
        <v>0</v>
      </c>
      <c r="I43" s="36">
        <v>0</v>
      </c>
      <c r="J43" s="37"/>
      <c r="K43" s="34">
        <v>2</v>
      </c>
      <c r="L43" s="35">
        <v>2</v>
      </c>
      <c r="M43" s="36">
        <v>8</v>
      </c>
      <c r="N43" s="37"/>
      <c r="O43" s="34">
        <v>3</v>
      </c>
      <c r="P43" s="35">
        <v>1</v>
      </c>
      <c r="Q43" s="36">
        <v>8</v>
      </c>
      <c r="R43" s="37"/>
      <c r="S43" s="34">
        <v>1</v>
      </c>
      <c r="T43" s="35">
        <v>2</v>
      </c>
      <c r="U43" s="36">
        <v>8</v>
      </c>
      <c r="V43" s="37"/>
      <c r="W43" s="34">
        <v>0</v>
      </c>
      <c r="X43" s="35">
        <v>0</v>
      </c>
      <c r="Y43" s="36">
        <v>0</v>
      </c>
      <c r="Z43" s="37"/>
      <c r="AA43" s="34">
        <f t="shared" ref="AA43:AC50" si="3">IF(C43+G43+K43+O43+S43+W43&lt;1,0,C43+G43+K43+O43+S43+W43)</f>
        <v>8</v>
      </c>
      <c r="AB43" s="35">
        <f t="shared" si="3"/>
        <v>5</v>
      </c>
      <c r="AC43" s="36">
        <f t="shared" si="3"/>
        <v>32</v>
      </c>
    </row>
    <row r="44" spans="1:29" ht="12" customHeight="1" x14ac:dyDescent="0.2">
      <c r="A44" s="32" t="s">
        <v>98</v>
      </c>
      <c r="B44" s="77" t="s">
        <v>116</v>
      </c>
      <c r="C44" s="34">
        <v>5</v>
      </c>
      <c r="D44" s="35">
        <v>2</v>
      </c>
      <c r="E44" s="36">
        <v>8</v>
      </c>
      <c r="F44" s="37"/>
      <c r="G44" s="34">
        <v>3</v>
      </c>
      <c r="H44" s="35">
        <v>3</v>
      </c>
      <c r="I44" s="36">
        <v>8</v>
      </c>
      <c r="J44" s="37"/>
      <c r="K44" s="34">
        <v>1</v>
      </c>
      <c r="L44" s="35">
        <v>5</v>
      </c>
      <c r="M44" s="36">
        <v>8</v>
      </c>
      <c r="N44" s="37"/>
      <c r="O44" s="34">
        <v>1</v>
      </c>
      <c r="P44" s="35">
        <v>3</v>
      </c>
      <c r="Q44" s="36">
        <v>8</v>
      </c>
      <c r="R44" s="37"/>
      <c r="S44" s="34">
        <v>0</v>
      </c>
      <c r="T44" s="35">
        <v>0</v>
      </c>
      <c r="U44" s="36">
        <v>0</v>
      </c>
      <c r="V44" s="37"/>
      <c r="W44" s="34">
        <v>0</v>
      </c>
      <c r="X44" s="35">
        <v>0</v>
      </c>
      <c r="Y44" s="36">
        <v>0</v>
      </c>
      <c r="Z44" s="37"/>
      <c r="AA44" s="34">
        <f t="shared" si="3"/>
        <v>10</v>
      </c>
      <c r="AB44" s="35">
        <f t="shared" si="3"/>
        <v>13</v>
      </c>
      <c r="AC44" s="36">
        <f t="shared" si="3"/>
        <v>32</v>
      </c>
    </row>
    <row r="45" spans="1:29" ht="12" customHeight="1" x14ac:dyDescent="0.2">
      <c r="A45" s="32" t="s">
        <v>98</v>
      </c>
      <c r="B45" s="33" t="s">
        <v>117</v>
      </c>
      <c r="C45" s="34">
        <v>2</v>
      </c>
      <c r="D45" s="35">
        <v>1</v>
      </c>
      <c r="E45" s="36">
        <v>8</v>
      </c>
      <c r="F45" s="37"/>
      <c r="G45" s="34">
        <v>4</v>
      </c>
      <c r="H45" s="35">
        <v>2</v>
      </c>
      <c r="I45" s="36">
        <v>8</v>
      </c>
      <c r="J45" s="37"/>
      <c r="K45" s="34">
        <v>0</v>
      </c>
      <c r="L45" s="35">
        <v>6</v>
      </c>
      <c r="M45" s="36">
        <v>8</v>
      </c>
      <c r="N45" s="37"/>
      <c r="O45" s="34">
        <v>0</v>
      </c>
      <c r="P45" s="35">
        <v>0</v>
      </c>
      <c r="Q45" s="36">
        <v>0</v>
      </c>
      <c r="R45" s="37"/>
      <c r="S45" s="34">
        <v>4</v>
      </c>
      <c r="T45" s="35">
        <v>2</v>
      </c>
      <c r="U45" s="36">
        <v>8</v>
      </c>
      <c r="V45" s="37"/>
      <c r="W45" s="34">
        <v>0</v>
      </c>
      <c r="X45" s="35">
        <v>0</v>
      </c>
      <c r="Y45" s="36">
        <v>0</v>
      </c>
      <c r="Z45" s="37"/>
      <c r="AA45" s="34">
        <f t="shared" si="3"/>
        <v>10</v>
      </c>
      <c r="AB45" s="35">
        <f t="shared" si="3"/>
        <v>11</v>
      </c>
      <c r="AC45" s="36">
        <f t="shared" si="3"/>
        <v>32</v>
      </c>
    </row>
    <row r="46" spans="1:29" ht="12" customHeight="1" x14ac:dyDescent="0.2">
      <c r="A46" s="32" t="s">
        <v>98</v>
      </c>
      <c r="B46" s="33" t="s">
        <v>118</v>
      </c>
      <c r="C46" s="34">
        <v>3</v>
      </c>
      <c r="D46" s="35">
        <v>3</v>
      </c>
      <c r="E46" s="36">
        <v>8</v>
      </c>
      <c r="F46" s="37"/>
      <c r="G46" s="34">
        <v>4</v>
      </c>
      <c r="H46" s="35">
        <v>2</v>
      </c>
      <c r="I46" s="36">
        <v>8</v>
      </c>
      <c r="J46" s="37"/>
      <c r="K46" s="34">
        <v>5</v>
      </c>
      <c r="L46" s="35">
        <v>3</v>
      </c>
      <c r="M46" s="36">
        <v>8</v>
      </c>
      <c r="N46" s="37"/>
      <c r="O46" s="34">
        <v>3</v>
      </c>
      <c r="P46" s="35">
        <v>1</v>
      </c>
      <c r="Q46" s="36">
        <v>8</v>
      </c>
      <c r="R46" s="37"/>
      <c r="S46" s="34">
        <v>5</v>
      </c>
      <c r="T46" s="35">
        <v>2</v>
      </c>
      <c r="U46" s="36">
        <v>8</v>
      </c>
      <c r="V46" s="37"/>
      <c r="W46" s="34">
        <v>0</v>
      </c>
      <c r="X46" s="35">
        <v>0</v>
      </c>
      <c r="Y46" s="36">
        <v>0</v>
      </c>
      <c r="Z46" s="37"/>
      <c r="AA46" s="34">
        <f t="shared" si="3"/>
        <v>20</v>
      </c>
      <c r="AB46" s="35">
        <f t="shared" si="3"/>
        <v>11</v>
      </c>
      <c r="AC46" s="36">
        <f t="shared" si="3"/>
        <v>40</v>
      </c>
    </row>
    <row r="47" spans="1:29" ht="12" customHeight="1" x14ac:dyDescent="0.2">
      <c r="A47" s="32" t="s">
        <v>98</v>
      </c>
      <c r="B47" s="33" t="s">
        <v>119</v>
      </c>
      <c r="C47" s="34">
        <v>2</v>
      </c>
      <c r="D47" s="35">
        <v>4</v>
      </c>
      <c r="E47" s="36">
        <v>8</v>
      </c>
      <c r="F47" s="39" t="str">
        <f>IF(SUM(E43:E50)=40," ",SUM(E43:E50)-40)</f>
        <v xml:space="preserve"> </v>
      </c>
      <c r="G47" s="34">
        <v>2</v>
      </c>
      <c r="H47" s="35">
        <v>5</v>
      </c>
      <c r="I47" s="36">
        <v>8</v>
      </c>
      <c r="J47" s="39" t="str">
        <f>IF(SUM(I43:I50)=40," ",SUM(I43:I50)-40)</f>
        <v xml:space="preserve"> </v>
      </c>
      <c r="K47" s="34">
        <v>0</v>
      </c>
      <c r="L47" s="35">
        <v>0</v>
      </c>
      <c r="M47" s="36">
        <v>0</v>
      </c>
      <c r="N47" s="39" t="str">
        <f>IF(SUM(M43:M50)=40," ",SUM(M43:M50)-40)</f>
        <v xml:space="preserve"> </v>
      </c>
      <c r="O47" s="34">
        <v>1</v>
      </c>
      <c r="P47" s="35">
        <v>3</v>
      </c>
      <c r="Q47" s="36">
        <v>8</v>
      </c>
      <c r="R47" s="39" t="str">
        <f>IF(SUM(Q43:Q50)=40," ",SUM(Q43:Q50)-40)</f>
        <v xml:space="preserve"> </v>
      </c>
      <c r="S47" s="34">
        <v>2</v>
      </c>
      <c r="T47" s="35">
        <v>2</v>
      </c>
      <c r="U47" s="36">
        <v>8</v>
      </c>
      <c r="V47" s="39" t="str">
        <f>IF(SUM(U43:U50)=40," ",SUM(U43:U50)-40)</f>
        <v xml:space="preserve"> </v>
      </c>
      <c r="W47" s="34">
        <v>0</v>
      </c>
      <c r="X47" s="35">
        <v>0</v>
      </c>
      <c r="Y47" s="36">
        <v>0</v>
      </c>
      <c r="Z47" s="39">
        <f>IF(SUM(Y43:Y50)=40," ",SUM(Y43:Y50)-40)</f>
        <v>-40</v>
      </c>
      <c r="AA47" s="34">
        <f t="shared" si="3"/>
        <v>7</v>
      </c>
      <c r="AB47" s="35">
        <f t="shared" si="3"/>
        <v>14</v>
      </c>
      <c r="AC47" s="36">
        <f t="shared" si="3"/>
        <v>32</v>
      </c>
    </row>
    <row r="48" spans="1:29" ht="12" customHeight="1" x14ac:dyDescent="0.2">
      <c r="A48" s="32" t="s">
        <v>98</v>
      </c>
      <c r="B48" s="33" t="s">
        <v>120</v>
      </c>
      <c r="C48" s="34">
        <v>0</v>
      </c>
      <c r="D48" s="35">
        <v>0</v>
      </c>
      <c r="E48" s="36">
        <v>0</v>
      </c>
      <c r="F48" s="37"/>
      <c r="G48" s="34">
        <v>3</v>
      </c>
      <c r="H48" s="35">
        <v>1</v>
      </c>
      <c r="I48" s="36">
        <v>8</v>
      </c>
      <c r="J48" s="37"/>
      <c r="K48" s="34">
        <v>3</v>
      </c>
      <c r="L48" s="35">
        <v>2</v>
      </c>
      <c r="M48" s="36">
        <v>8</v>
      </c>
      <c r="N48" s="37"/>
      <c r="O48" s="34">
        <v>2</v>
      </c>
      <c r="P48" s="35">
        <v>3</v>
      </c>
      <c r="Q48" s="36">
        <v>8</v>
      </c>
      <c r="R48" s="37"/>
      <c r="S48" s="34">
        <v>2</v>
      </c>
      <c r="T48" s="35">
        <v>2</v>
      </c>
      <c r="U48" s="36">
        <v>8</v>
      </c>
      <c r="V48" s="37"/>
      <c r="W48" s="34">
        <v>0</v>
      </c>
      <c r="X48" s="35">
        <v>0</v>
      </c>
      <c r="Y48" s="36">
        <v>0</v>
      </c>
      <c r="Z48" s="37"/>
      <c r="AA48" s="34">
        <f t="shared" si="3"/>
        <v>10</v>
      </c>
      <c r="AB48" s="35">
        <f t="shared" si="3"/>
        <v>8</v>
      </c>
      <c r="AC48" s="36">
        <f t="shared" si="3"/>
        <v>32</v>
      </c>
    </row>
    <row r="49" spans="1:29" ht="12" customHeight="1" x14ac:dyDescent="0.2">
      <c r="A49" s="32"/>
      <c r="B49" s="33"/>
      <c r="C49" s="34">
        <v>0</v>
      </c>
      <c r="D49" s="35">
        <v>0</v>
      </c>
      <c r="E49" s="36">
        <v>0</v>
      </c>
      <c r="F49" s="40">
        <f>F50</f>
        <v>601</v>
      </c>
      <c r="G49" s="34">
        <v>0</v>
      </c>
      <c r="H49" s="35">
        <v>0</v>
      </c>
      <c r="I49" s="36">
        <v>0</v>
      </c>
      <c r="J49" s="40">
        <f>F49+J50</f>
        <v>1281</v>
      </c>
      <c r="K49" s="34">
        <v>0</v>
      </c>
      <c r="L49" s="35">
        <v>0</v>
      </c>
      <c r="M49" s="36">
        <v>0</v>
      </c>
      <c r="N49" s="40">
        <f>J49+N50</f>
        <v>1938</v>
      </c>
      <c r="O49" s="34">
        <v>0</v>
      </c>
      <c r="P49" s="35">
        <v>0</v>
      </c>
      <c r="Q49" s="36">
        <v>0</v>
      </c>
      <c r="R49" s="40">
        <f>N49+R50</f>
        <v>2496</v>
      </c>
      <c r="S49" s="34">
        <v>0</v>
      </c>
      <c r="T49" s="35">
        <v>0</v>
      </c>
      <c r="U49" s="36">
        <v>0</v>
      </c>
      <c r="V49" s="40">
        <f>R49+V50</f>
        <v>3134</v>
      </c>
      <c r="W49" s="34">
        <v>0</v>
      </c>
      <c r="X49" s="35">
        <v>0</v>
      </c>
      <c r="Y49" s="36">
        <v>0</v>
      </c>
      <c r="Z49" s="40">
        <f>V49+Z50</f>
        <v>3134</v>
      </c>
      <c r="AA49" s="34">
        <f t="shared" si="3"/>
        <v>0</v>
      </c>
      <c r="AB49" s="35">
        <f t="shared" si="3"/>
        <v>0</v>
      </c>
      <c r="AC49" s="36">
        <f t="shared" si="3"/>
        <v>0</v>
      </c>
    </row>
    <row r="50" spans="1:29" ht="12" customHeight="1" x14ac:dyDescent="0.2">
      <c r="A50" s="41"/>
      <c r="B50" s="42"/>
      <c r="C50" s="43">
        <v>0</v>
      </c>
      <c r="D50" s="44">
        <v>0</v>
      </c>
      <c r="E50" s="45">
        <v>0</v>
      </c>
      <c r="F50" s="46">
        <f>SUM(C51:F51)</f>
        <v>601</v>
      </c>
      <c r="G50" s="43">
        <v>0</v>
      </c>
      <c r="H50" s="44">
        <v>0</v>
      </c>
      <c r="I50" s="45">
        <v>0</v>
      </c>
      <c r="J50" s="46">
        <f>SUM(G51:J51)</f>
        <v>680</v>
      </c>
      <c r="K50" s="43">
        <v>0</v>
      </c>
      <c r="L50" s="44">
        <v>0</v>
      </c>
      <c r="M50" s="45">
        <v>0</v>
      </c>
      <c r="N50" s="46">
        <f>SUM(K51:N51)</f>
        <v>657</v>
      </c>
      <c r="O50" s="43">
        <v>0</v>
      </c>
      <c r="P50" s="44">
        <v>0</v>
      </c>
      <c r="Q50" s="45">
        <v>0</v>
      </c>
      <c r="R50" s="46">
        <f>SUM(O51:R51)</f>
        <v>558</v>
      </c>
      <c r="S50" s="43">
        <v>0</v>
      </c>
      <c r="T50" s="44">
        <v>0</v>
      </c>
      <c r="U50" s="45">
        <v>0</v>
      </c>
      <c r="V50" s="46">
        <f>SUM(S51:V51)</f>
        <v>638</v>
      </c>
      <c r="W50" s="43">
        <v>0</v>
      </c>
      <c r="X50" s="44">
        <v>0</v>
      </c>
      <c r="Y50" s="45">
        <v>0</v>
      </c>
      <c r="Z50" s="46">
        <f>SUM(W51:Z51)</f>
        <v>0</v>
      </c>
      <c r="AA50" s="80">
        <f t="shared" si="3"/>
        <v>0</v>
      </c>
      <c r="AB50" s="81">
        <f t="shared" si="3"/>
        <v>0</v>
      </c>
      <c r="AC50" s="82">
        <f t="shared" si="3"/>
        <v>0</v>
      </c>
    </row>
    <row r="51" spans="1:29" ht="15.75" customHeight="1" x14ac:dyDescent="0.2">
      <c r="A51" s="47"/>
      <c r="B51" s="48" t="s">
        <v>18</v>
      </c>
      <c r="C51" s="52">
        <v>134</v>
      </c>
      <c r="D51" s="52">
        <v>119</v>
      </c>
      <c r="E51" s="52">
        <v>190</v>
      </c>
      <c r="F51" s="53">
        <v>158</v>
      </c>
      <c r="G51" s="51">
        <v>183</v>
      </c>
      <c r="H51" s="52">
        <v>139</v>
      </c>
      <c r="I51" s="52">
        <v>181</v>
      </c>
      <c r="J51" s="53">
        <v>177</v>
      </c>
      <c r="K51" s="51">
        <v>150</v>
      </c>
      <c r="L51" s="52">
        <v>186</v>
      </c>
      <c r="M51" s="52">
        <v>147</v>
      </c>
      <c r="N51" s="53">
        <v>174</v>
      </c>
      <c r="O51" s="51">
        <v>119</v>
      </c>
      <c r="P51" s="52">
        <v>151</v>
      </c>
      <c r="Q51" s="52">
        <v>139</v>
      </c>
      <c r="R51" s="53">
        <v>149</v>
      </c>
      <c r="S51" s="51">
        <v>160</v>
      </c>
      <c r="T51" s="52">
        <v>163</v>
      </c>
      <c r="U51" s="52">
        <v>186</v>
      </c>
      <c r="V51" s="53">
        <v>129</v>
      </c>
      <c r="W51" s="51"/>
      <c r="X51" s="52"/>
      <c r="Y51" s="52"/>
      <c r="Z51" s="53"/>
      <c r="AA51" s="341">
        <f>IF(SUM(C51:Z51)&lt;1," ",SUM(C51:Z51))</f>
        <v>3134</v>
      </c>
      <c r="AB51" s="342"/>
      <c r="AC51" s="343"/>
    </row>
    <row r="52" spans="1:29" ht="15.75" customHeight="1" thickBot="1" x14ac:dyDescent="0.25">
      <c r="A52" s="84"/>
      <c r="B52" s="79" t="s">
        <v>19</v>
      </c>
      <c r="C52" s="57">
        <v>1</v>
      </c>
      <c r="D52" s="57">
        <v>2</v>
      </c>
      <c r="E52" s="57">
        <v>3</v>
      </c>
      <c r="F52" s="58">
        <v>4</v>
      </c>
      <c r="G52" s="59">
        <v>5</v>
      </c>
      <c r="H52" s="57">
        <v>6</v>
      </c>
      <c r="I52" s="57">
        <v>7</v>
      </c>
      <c r="J52" s="58">
        <v>8</v>
      </c>
      <c r="K52" s="59">
        <v>9</v>
      </c>
      <c r="L52" s="60">
        <v>10</v>
      </c>
      <c r="M52" s="60">
        <v>11</v>
      </c>
      <c r="N52" s="61">
        <v>12</v>
      </c>
      <c r="O52" s="59">
        <v>13</v>
      </c>
      <c r="P52" s="60">
        <v>14</v>
      </c>
      <c r="Q52" s="60">
        <v>15</v>
      </c>
      <c r="R52" s="61">
        <v>16</v>
      </c>
      <c r="S52" s="59">
        <v>17</v>
      </c>
      <c r="T52" s="60">
        <v>18</v>
      </c>
      <c r="U52" s="60">
        <v>19</v>
      </c>
      <c r="V52" s="61">
        <v>20</v>
      </c>
      <c r="W52" s="59">
        <v>21</v>
      </c>
      <c r="X52" s="60">
        <v>22</v>
      </c>
      <c r="Y52" s="60">
        <v>23</v>
      </c>
      <c r="Z52" s="61">
        <v>24</v>
      </c>
      <c r="AA52" s="335"/>
      <c r="AB52" s="336"/>
      <c r="AC52" s="337"/>
    </row>
    <row r="53" spans="1:29" ht="13.5" hidden="1" customHeight="1" x14ac:dyDescent="0.2">
      <c r="A53" s="62"/>
      <c r="B53" s="63"/>
      <c r="C53" s="64"/>
      <c r="D53" s="64"/>
      <c r="E53" s="64"/>
      <c r="F53" s="65"/>
      <c r="G53" s="63"/>
      <c r="H53" s="64"/>
      <c r="I53" s="64"/>
      <c r="J53" s="65"/>
      <c r="K53" s="63"/>
      <c r="L53" s="66"/>
      <c r="M53" s="66"/>
      <c r="N53" s="67"/>
      <c r="O53" s="63"/>
      <c r="P53" s="66"/>
      <c r="Q53" s="66"/>
      <c r="R53" s="67"/>
      <c r="S53" s="63"/>
      <c r="T53" s="66"/>
      <c r="U53" s="66"/>
      <c r="V53" s="67"/>
      <c r="W53" s="63"/>
      <c r="X53" s="66"/>
      <c r="Y53" s="66"/>
      <c r="Z53" s="66"/>
      <c r="AA53" s="66"/>
      <c r="AB53" s="66"/>
      <c r="AC53" s="67"/>
    </row>
    <row r="54" spans="1:29" ht="17.100000000000001" customHeight="1" x14ac:dyDescent="0.25">
      <c r="A54" s="68"/>
      <c r="B54" s="69" t="s">
        <v>121</v>
      </c>
      <c r="C54" s="70"/>
      <c r="D54" s="71"/>
      <c r="E54" s="71"/>
      <c r="F54" s="72"/>
      <c r="G54" s="73"/>
      <c r="H54" s="71"/>
      <c r="I54" s="71"/>
      <c r="J54" s="72"/>
      <c r="K54" s="73"/>
      <c r="L54" s="74"/>
      <c r="M54" s="74"/>
      <c r="N54" s="75"/>
      <c r="O54" s="73"/>
      <c r="P54" s="74"/>
      <c r="Q54" s="74"/>
      <c r="R54" s="75"/>
      <c r="S54" s="73"/>
      <c r="T54" s="74"/>
      <c r="U54" s="74"/>
      <c r="V54" s="75"/>
      <c r="W54" s="73"/>
      <c r="X54" s="74"/>
      <c r="Y54" s="74"/>
      <c r="Z54" s="75"/>
      <c r="AA54" s="320"/>
      <c r="AB54" s="321"/>
      <c r="AC54" s="322"/>
    </row>
    <row r="55" spans="1:29" ht="12" customHeight="1" x14ac:dyDescent="0.2">
      <c r="A55" s="32" t="s">
        <v>98</v>
      </c>
      <c r="B55" s="33" t="s">
        <v>123</v>
      </c>
      <c r="C55" s="34">
        <v>4</v>
      </c>
      <c r="D55" s="35">
        <v>1</v>
      </c>
      <c r="E55" s="36">
        <v>8</v>
      </c>
      <c r="F55" s="37"/>
      <c r="G55" s="34">
        <v>2</v>
      </c>
      <c r="H55" s="35">
        <v>3</v>
      </c>
      <c r="I55" s="36">
        <v>8</v>
      </c>
      <c r="J55" s="37"/>
      <c r="K55" s="34">
        <v>4</v>
      </c>
      <c r="L55" s="35">
        <v>3</v>
      </c>
      <c r="M55" s="36">
        <v>8</v>
      </c>
      <c r="N55" s="37"/>
      <c r="O55" s="34">
        <v>4</v>
      </c>
      <c r="P55" s="35">
        <v>3</v>
      </c>
      <c r="Q55" s="36">
        <v>8</v>
      </c>
      <c r="R55" s="37"/>
      <c r="S55" s="34">
        <v>4</v>
      </c>
      <c r="T55" s="35">
        <v>1</v>
      </c>
      <c r="U55" s="36">
        <v>8</v>
      </c>
      <c r="V55" s="85"/>
      <c r="W55" s="34">
        <v>0</v>
      </c>
      <c r="X55" s="35">
        <v>0</v>
      </c>
      <c r="Y55" s="36">
        <v>0</v>
      </c>
      <c r="Z55" s="37"/>
      <c r="AA55" s="34">
        <f t="shared" ref="AA55:AC62" si="4">IF(C55+G55+K55+O55+S55+W55&lt;1,0,C55+G55+K55+O55+S55+W55)</f>
        <v>18</v>
      </c>
      <c r="AB55" s="35">
        <f t="shared" si="4"/>
        <v>11</v>
      </c>
      <c r="AC55" s="36">
        <f t="shared" si="4"/>
        <v>40</v>
      </c>
    </row>
    <row r="56" spans="1:29" ht="12" customHeight="1" x14ac:dyDescent="0.2">
      <c r="A56" s="32" t="s">
        <v>98</v>
      </c>
      <c r="B56" s="33" t="s">
        <v>124</v>
      </c>
      <c r="C56" s="34">
        <v>6</v>
      </c>
      <c r="D56" s="35">
        <v>1</v>
      </c>
      <c r="E56" s="36">
        <v>8</v>
      </c>
      <c r="F56" s="37"/>
      <c r="G56" s="34">
        <v>5</v>
      </c>
      <c r="H56" s="35">
        <v>3</v>
      </c>
      <c r="I56" s="36">
        <v>8</v>
      </c>
      <c r="J56" s="37"/>
      <c r="K56" s="34">
        <v>3</v>
      </c>
      <c r="L56" s="35">
        <v>4</v>
      </c>
      <c r="M56" s="36">
        <v>8</v>
      </c>
      <c r="N56" s="37"/>
      <c r="O56" s="34">
        <v>2</v>
      </c>
      <c r="P56" s="35">
        <v>4</v>
      </c>
      <c r="Q56" s="36">
        <v>8</v>
      </c>
      <c r="R56" s="37"/>
      <c r="S56" s="34">
        <v>5</v>
      </c>
      <c r="T56" s="35">
        <v>2</v>
      </c>
      <c r="U56" s="36">
        <v>8</v>
      </c>
      <c r="V56" s="85"/>
      <c r="W56" s="34">
        <v>0</v>
      </c>
      <c r="X56" s="35">
        <v>0</v>
      </c>
      <c r="Y56" s="36">
        <v>0</v>
      </c>
      <c r="Z56" s="37"/>
      <c r="AA56" s="34">
        <f t="shared" si="4"/>
        <v>21</v>
      </c>
      <c r="AB56" s="35">
        <f t="shared" si="4"/>
        <v>14</v>
      </c>
      <c r="AC56" s="36">
        <f t="shared" si="4"/>
        <v>40</v>
      </c>
    </row>
    <row r="57" spans="1:29" ht="12" customHeight="1" x14ac:dyDescent="0.2">
      <c r="A57" s="32" t="s">
        <v>98</v>
      </c>
      <c r="B57" s="307" t="s">
        <v>125</v>
      </c>
      <c r="C57" s="34">
        <v>4</v>
      </c>
      <c r="D57" s="35">
        <v>1</v>
      </c>
      <c r="E57" s="36">
        <v>8</v>
      </c>
      <c r="F57" s="37"/>
      <c r="G57" s="34">
        <v>5</v>
      </c>
      <c r="H57" s="35">
        <v>3</v>
      </c>
      <c r="I57" s="36">
        <v>8</v>
      </c>
      <c r="J57" s="37"/>
      <c r="K57" s="34">
        <v>4</v>
      </c>
      <c r="L57" s="35">
        <v>3</v>
      </c>
      <c r="M57" s="36">
        <v>8</v>
      </c>
      <c r="N57" s="37"/>
      <c r="O57" s="34">
        <v>4</v>
      </c>
      <c r="P57" s="35">
        <v>2</v>
      </c>
      <c r="Q57" s="36">
        <v>8</v>
      </c>
      <c r="R57" s="37"/>
      <c r="S57" s="34">
        <v>3</v>
      </c>
      <c r="T57" s="35">
        <v>3</v>
      </c>
      <c r="U57" s="36">
        <v>8</v>
      </c>
      <c r="V57" s="85"/>
      <c r="W57" s="34">
        <v>0</v>
      </c>
      <c r="X57" s="35">
        <v>0</v>
      </c>
      <c r="Y57" s="36">
        <v>0</v>
      </c>
      <c r="Z57" s="37"/>
      <c r="AA57" s="34">
        <f t="shared" si="4"/>
        <v>20</v>
      </c>
      <c r="AB57" s="35">
        <f t="shared" si="4"/>
        <v>12</v>
      </c>
      <c r="AC57" s="36">
        <f t="shared" si="4"/>
        <v>40</v>
      </c>
    </row>
    <row r="58" spans="1:29" ht="12" customHeight="1" x14ac:dyDescent="0.2">
      <c r="A58" s="32" t="s">
        <v>98</v>
      </c>
      <c r="B58" s="307" t="s">
        <v>166</v>
      </c>
      <c r="C58" s="34">
        <v>4</v>
      </c>
      <c r="D58" s="35">
        <v>3</v>
      </c>
      <c r="E58" s="36">
        <v>8</v>
      </c>
      <c r="F58" s="37"/>
      <c r="G58" s="34">
        <v>5</v>
      </c>
      <c r="H58" s="35">
        <v>2</v>
      </c>
      <c r="I58" s="36">
        <v>8</v>
      </c>
      <c r="J58" s="37"/>
      <c r="K58" s="34">
        <v>5</v>
      </c>
      <c r="L58" s="35">
        <v>2</v>
      </c>
      <c r="M58" s="36">
        <v>8</v>
      </c>
      <c r="N58" s="37"/>
      <c r="O58" s="34">
        <v>2</v>
      </c>
      <c r="P58" s="35">
        <v>3</v>
      </c>
      <c r="Q58" s="36">
        <v>8</v>
      </c>
      <c r="R58" s="37"/>
      <c r="S58" s="34">
        <v>3</v>
      </c>
      <c r="T58" s="35">
        <v>1</v>
      </c>
      <c r="U58" s="36">
        <v>8</v>
      </c>
      <c r="V58" s="85"/>
      <c r="W58" s="34">
        <v>0</v>
      </c>
      <c r="X58" s="35">
        <v>0</v>
      </c>
      <c r="Y58" s="36">
        <v>0</v>
      </c>
      <c r="Z58" s="37"/>
      <c r="AA58" s="34">
        <f t="shared" si="4"/>
        <v>19</v>
      </c>
      <c r="AB58" s="35">
        <f t="shared" si="4"/>
        <v>11</v>
      </c>
      <c r="AC58" s="36">
        <f t="shared" si="4"/>
        <v>40</v>
      </c>
    </row>
    <row r="59" spans="1:29" ht="12" customHeight="1" x14ac:dyDescent="0.2">
      <c r="A59" s="32" t="s">
        <v>98</v>
      </c>
      <c r="B59" s="33" t="s">
        <v>126</v>
      </c>
      <c r="C59" s="34">
        <v>7</v>
      </c>
      <c r="D59" s="35">
        <v>0</v>
      </c>
      <c r="E59" s="36">
        <v>8</v>
      </c>
      <c r="F59" s="39" t="str">
        <f>IF(SUM(E55:E62)=40," ",SUM(E55:E62)-40)</f>
        <v xml:space="preserve"> </v>
      </c>
      <c r="G59" s="34">
        <v>5</v>
      </c>
      <c r="H59" s="35">
        <v>0</v>
      </c>
      <c r="I59" s="36">
        <v>8</v>
      </c>
      <c r="J59" s="39" t="str">
        <f>IF(SUM(I55:I62)=40," ",SUM(I55:I62)-40)</f>
        <v xml:space="preserve"> </v>
      </c>
      <c r="K59" s="34">
        <v>4</v>
      </c>
      <c r="L59" s="35">
        <v>1</v>
      </c>
      <c r="M59" s="36">
        <v>8</v>
      </c>
      <c r="N59" s="39" t="str">
        <f>IF(SUM(M55:M62)=40," ",SUM(M55:M62)-40)</f>
        <v xml:space="preserve"> </v>
      </c>
      <c r="O59" s="34">
        <v>5</v>
      </c>
      <c r="P59" s="35">
        <v>1</v>
      </c>
      <c r="Q59" s="36">
        <v>8</v>
      </c>
      <c r="R59" s="39" t="str">
        <f>IF(SUM(Q55:Q62)=40," ",SUM(Q55:Q62)-40)</f>
        <v xml:space="preserve"> </v>
      </c>
      <c r="S59" s="34">
        <v>3</v>
      </c>
      <c r="T59" s="35">
        <v>1</v>
      </c>
      <c r="U59" s="36">
        <v>8</v>
      </c>
      <c r="V59" s="39" t="str">
        <f>IF(SUM(U55:U62)=40," ",SUM(U55:U62)-40)</f>
        <v xml:space="preserve"> </v>
      </c>
      <c r="W59" s="34">
        <v>0</v>
      </c>
      <c r="X59" s="35">
        <v>0</v>
      </c>
      <c r="Y59" s="36">
        <v>0</v>
      </c>
      <c r="Z59" s="39">
        <f>IF(SUM(Y55:Y62)=40," ",SUM(Y55:Y62)-40)</f>
        <v>-40</v>
      </c>
      <c r="AA59" s="34">
        <f t="shared" si="4"/>
        <v>24</v>
      </c>
      <c r="AB59" s="35">
        <f t="shared" si="4"/>
        <v>3</v>
      </c>
      <c r="AC59" s="36">
        <f t="shared" si="4"/>
        <v>40</v>
      </c>
    </row>
    <row r="60" spans="1:29" ht="12" customHeight="1" x14ac:dyDescent="0.2">
      <c r="A60" s="32"/>
      <c r="B60" s="33"/>
      <c r="C60" s="34">
        <v>0</v>
      </c>
      <c r="D60" s="35">
        <v>0</v>
      </c>
      <c r="E60" s="36">
        <v>0</v>
      </c>
      <c r="F60" s="37"/>
      <c r="G60" s="34">
        <v>0</v>
      </c>
      <c r="H60" s="35">
        <v>0</v>
      </c>
      <c r="I60" s="36">
        <v>0</v>
      </c>
      <c r="J60" s="37"/>
      <c r="K60" s="34">
        <v>0</v>
      </c>
      <c r="L60" s="35">
        <v>0</v>
      </c>
      <c r="M60" s="36">
        <v>0</v>
      </c>
      <c r="N60" s="37"/>
      <c r="O60" s="34">
        <v>0</v>
      </c>
      <c r="P60" s="35">
        <v>0</v>
      </c>
      <c r="Q60" s="36">
        <v>0</v>
      </c>
      <c r="R60" s="37"/>
      <c r="S60" s="34">
        <v>0</v>
      </c>
      <c r="T60" s="35">
        <v>0</v>
      </c>
      <c r="U60" s="36">
        <v>0</v>
      </c>
      <c r="V60" s="37"/>
      <c r="W60" s="34">
        <v>0</v>
      </c>
      <c r="X60" s="35">
        <v>0</v>
      </c>
      <c r="Y60" s="36">
        <v>0</v>
      </c>
      <c r="Z60" s="37"/>
      <c r="AA60" s="34">
        <f t="shared" si="4"/>
        <v>0</v>
      </c>
      <c r="AB60" s="35">
        <f t="shared" si="4"/>
        <v>0</v>
      </c>
      <c r="AC60" s="36">
        <f t="shared" si="4"/>
        <v>0</v>
      </c>
    </row>
    <row r="61" spans="1:29" ht="12" customHeight="1" x14ac:dyDescent="0.2">
      <c r="A61" s="32"/>
      <c r="B61" s="33"/>
      <c r="C61" s="34">
        <v>0</v>
      </c>
      <c r="D61" s="35">
        <v>0</v>
      </c>
      <c r="E61" s="36">
        <v>0</v>
      </c>
      <c r="F61" s="40">
        <f>F62</f>
        <v>825</v>
      </c>
      <c r="G61" s="34">
        <v>0</v>
      </c>
      <c r="H61" s="35">
        <v>0</v>
      </c>
      <c r="I61" s="36">
        <v>0</v>
      </c>
      <c r="J61" s="40">
        <f>F61+J62</f>
        <v>1674</v>
      </c>
      <c r="K61" s="34">
        <v>0</v>
      </c>
      <c r="L61" s="35">
        <v>0</v>
      </c>
      <c r="M61" s="36">
        <v>0</v>
      </c>
      <c r="N61" s="40">
        <f>J61+N62</f>
        <v>2459</v>
      </c>
      <c r="O61" s="34">
        <v>0</v>
      </c>
      <c r="P61" s="35">
        <v>0</v>
      </c>
      <c r="Q61" s="36">
        <v>0</v>
      </c>
      <c r="R61" s="40">
        <f>N61+R62</f>
        <v>3209</v>
      </c>
      <c r="S61" s="34">
        <v>0</v>
      </c>
      <c r="T61" s="35">
        <v>0</v>
      </c>
      <c r="U61" s="36">
        <v>0</v>
      </c>
      <c r="V61" s="40">
        <f>R61+V62</f>
        <v>3914</v>
      </c>
      <c r="W61" s="34">
        <v>0</v>
      </c>
      <c r="X61" s="35">
        <v>0</v>
      </c>
      <c r="Y61" s="36">
        <v>0</v>
      </c>
      <c r="Z61" s="40">
        <f>V61+Z62</f>
        <v>3914</v>
      </c>
      <c r="AA61" s="34">
        <f t="shared" si="4"/>
        <v>0</v>
      </c>
      <c r="AB61" s="35">
        <f t="shared" si="4"/>
        <v>0</v>
      </c>
      <c r="AC61" s="36">
        <f t="shared" si="4"/>
        <v>0</v>
      </c>
    </row>
    <row r="62" spans="1:29" ht="12" customHeight="1" x14ac:dyDescent="0.2">
      <c r="A62" s="41"/>
      <c r="B62" s="42"/>
      <c r="C62" s="43">
        <v>0</v>
      </c>
      <c r="D62" s="44">
        <v>0</v>
      </c>
      <c r="E62" s="45">
        <v>0</v>
      </c>
      <c r="F62" s="46">
        <f>SUM(C63:F63)</f>
        <v>825</v>
      </c>
      <c r="G62" s="43">
        <v>0</v>
      </c>
      <c r="H62" s="44">
        <v>0</v>
      </c>
      <c r="I62" s="45">
        <v>0</v>
      </c>
      <c r="J62" s="46">
        <f>SUM(G63:J63)</f>
        <v>849</v>
      </c>
      <c r="K62" s="43">
        <v>0</v>
      </c>
      <c r="L62" s="44">
        <v>0</v>
      </c>
      <c r="M62" s="45">
        <v>0</v>
      </c>
      <c r="N62" s="46">
        <f>SUM(K63:N63)</f>
        <v>785</v>
      </c>
      <c r="O62" s="43">
        <v>0</v>
      </c>
      <c r="P62" s="44">
        <v>0</v>
      </c>
      <c r="Q62" s="45">
        <v>0</v>
      </c>
      <c r="R62" s="46">
        <f>SUM(O63:R63)</f>
        <v>750</v>
      </c>
      <c r="S62" s="43">
        <v>0</v>
      </c>
      <c r="T62" s="44">
        <v>0</v>
      </c>
      <c r="U62" s="45">
        <v>0</v>
      </c>
      <c r="V62" s="46">
        <f>SUM(S63:V63)</f>
        <v>705</v>
      </c>
      <c r="W62" s="43">
        <v>0</v>
      </c>
      <c r="X62" s="44">
        <v>0</v>
      </c>
      <c r="Y62" s="45">
        <v>0</v>
      </c>
      <c r="Z62" s="46">
        <f>SUM(W63:Z63)</f>
        <v>0</v>
      </c>
      <c r="AA62" s="34">
        <f t="shared" si="4"/>
        <v>0</v>
      </c>
      <c r="AB62" s="35">
        <f t="shared" si="4"/>
        <v>0</v>
      </c>
      <c r="AC62" s="36">
        <f t="shared" si="4"/>
        <v>0</v>
      </c>
    </row>
    <row r="63" spans="1:29" ht="15.75" customHeight="1" x14ac:dyDescent="0.2">
      <c r="A63" s="47"/>
      <c r="B63" s="48" t="s">
        <v>18</v>
      </c>
      <c r="C63" s="52">
        <v>220</v>
      </c>
      <c r="D63" s="52">
        <v>220</v>
      </c>
      <c r="E63" s="52">
        <v>191</v>
      </c>
      <c r="F63" s="53">
        <v>194</v>
      </c>
      <c r="G63" s="51">
        <v>225</v>
      </c>
      <c r="H63" s="52">
        <v>200</v>
      </c>
      <c r="I63" s="52">
        <v>202</v>
      </c>
      <c r="J63" s="53">
        <v>222</v>
      </c>
      <c r="K63" s="51">
        <v>177</v>
      </c>
      <c r="L63" s="52">
        <v>240</v>
      </c>
      <c r="M63" s="52">
        <v>187</v>
      </c>
      <c r="N63" s="53">
        <v>181</v>
      </c>
      <c r="O63" s="51">
        <v>190</v>
      </c>
      <c r="P63" s="52">
        <v>183</v>
      </c>
      <c r="Q63" s="52">
        <v>193</v>
      </c>
      <c r="R63" s="53">
        <v>184</v>
      </c>
      <c r="S63" s="51">
        <v>159</v>
      </c>
      <c r="T63" s="52">
        <v>201</v>
      </c>
      <c r="U63" s="52">
        <v>200</v>
      </c>
      <c r="V63" s="53">
        <v>145</v>
      </c>
      <c r="W63" s="51"/>
      <c r="X63" s="52"/>
      <c r="Y63" s="52"/>
      <c r="Z63" s="53"/>
      <c r="AA63" s="338">
        <f>IF(SUM(C63:Z63)&lt;1," ",SUM(C63:Z63))</f>
        <v>3914</v>
      </c>
      <c r="AB63" s="339"/>
      <c r="AC63" s="340"/>
    </row>
    <row r="64" spans="1:29" ht="15.75" customHeight="1" thickBot="1" x14ac:dyDescent="0.25">
      <c r="A64" s="54"/>
      <c r="B64" s="79" t="s">
        <v>19</v>
      </c>
      <c r="C64" s="57">
        <v>1</v>
      </c>
      <c r="D64" s="57">
        <v>2</v>
      </c>
      <c r="E64" s="57">
        <v>3</v>
      </c>
      <c r="F64" s="58">
        <v>4</v>
      </c>
      <c r="G64" s="59">
        <v>5</v>
      </c>
      <c r="H64" s="57">
        <v>6</v>
      </c>
      <c r="I64" s="57">
        <v>7</v>
      </c>
      <c r="J64" s="58">
        <v>8</v>
      </c>
      <c r="K64" s="59">
        <v>9</v>
      </c>
      <c r="L64" s="60">
        <v>10</v>
      </c>
      <c r="M64" s="60">
        <v>11</v>
      </c>
      <c r="N64" s="61">
        <v>12</v>
      </c>
      <c r="O64" s="59">
        <v>13</v>
      </c>
      <c r="P64" s="60">
        <v>14</v>
      </c>
      <c r="Q64" s="60">
        <v>15</v>
      </c>
      <c r="R64" s="61">
        <v>16</v>
      </c>
      <c r="S64" s="59">
        <v>17</v>
      </c>
      <c r="T64" s="60">
        <v>18</v>
      </c>
      <c r="U64" s="60">
        <v>19</v>
      </c>
      <c r="V64" s="61">
        <v>20</v>
      </c>
      <c r="W64" s="59">
        <v>21</v>
      </c>
      <c r="X64" s="60">
        <v>22</v>
      </c>
      <c r="Y64" s="60">
        <v>23</v>
      </c>
      <c r="Z64" s="61">
        <v>24</v>
      </c>
      <c r="AA64" s="335"/>
      <c r="AB64" s="336"/>
      <c r="AC64" s="337"/>
    </row>
    <row r="65" spans="1:29" ht="13.5" hidden="1" customHeight="1" x14ac:dyDescent="0.2">
      <c r="A65" s="62"/>
      <c r="B65" s="63"/>
      <c r="C65" s="64"/>
      <c r="D65" s="64"/>
      <c r="E65" s="64"/>
      <c r="F65" s="65"/>
      <c r="G65" s="63"/>
      <c r="H65" s="64"/>
      <c r="I65" s="64"/>
      <c r="J65" s="65"/>
      <c r="K65" s="63"/>
      <c r="L65" s="66"/>
      <c r="M65" s="66"/>
      <c r="N65" s="67"/>
      <c r="O65" s="63"/>
      <c r="P65" s="66"/>
      <c r="Q65" s="66"/>
      <c r="R65" s="67"/>
      <c r="S65" s="63"/>
      <c r="T65" s="66"/>
      <c r="U65" s="66"/>
      <c r="V65" s="67"/>
      <c r="W65" s="63"/>
      <c r="X65" s="66"/>
      <c r="Y65" s="66"/>
      <c r="Z65" s="66"/>
      <c r="AA65" s="66"/>
      <c r="AB65" s="66"/>
      <c r="AC65" s="67"/>
    </row>
    <row r="66" spans="1:29" ht="17.100000000000001" customHeight="1" x14ac:dyDescent="0.25">
      <c r="A66" s="68"/>
      <c r="B66" s="69" t="s">
        <v>122</v>
      </c>
      <c r="C66" s="70"/>
      <c r="D66" s="71"/>
      <c r="E66" s="71"/>
      <c r="F66" s="72"/>
      <c r="G66" s="73"/>
      <c r="H66" s="71"/>
      <c r="I66" s="71"/>
      <c r="J66" s="72"/>
      <c r="K66" s="73"/>
      <c r="L66" s="74"/>
      <c r="M66" s="74"/>
      <c r="N66" s="75"/>
      <c r="O66" s="73"/>
      <c r="P66" s="74"/>
      <c r="Q66" s="74"/>
      <c r="R66" s="75"/>
      <c r="S66" s="73"/>
      <c r="T66" s="74"/>
      <c r="U66" s="74"/>
      <c r="V66" s="75"/>
      <c r="W66" s="73"/>
      <c r="X66" s="74"/>
      <c r="Y66" s="74"/>
      <c r="Z66" s="75"/>
      <c r="AA66" s="320"/>
      <c r="AB66" s="321"/>
      <c r="AC66" s="322"/>
    </row>
    <row r="67" spans="1:29" ht="12" customHeight="1" x14ac:dyDescent="0.2">
      <c r="A67" s="32" t="s">
        <v>98</v>
      </c>
      <c r="B67" s="307" t="s">
        <v>131</v>
      </c>
      <c r="C67" s="34">
        <v>0</v>
      </c>
      <c r="D67" s="35">
        <v>1</v>
      </c>
      <c r="E67" s="36">
        <v>8</v>
      </c>
      <c r="F67" s="37"/>
      <c r="G67" s="34">
        <v>0</v>
      </c>
      <c r="H67" s="35">
        <v>2</v>
      </c>
      <c r="I67" s="36">
        <v>8</v>
      </c>
      <c r="J67" s="37"/>
      <c r="K67" s="34">
        <v>0</v>
      </c>
      <c r="L67" s="35">
        <v>2</v>
      </c>
      <c r="M67" s="36">
        <v>8</v>
      </c>
      <c r="N67" s="37"/>
      <c r="O67" s="34">
        <v>0</v>
      </c>
      <c r="P67" s="35">
        <v>2</v>
      </c>
      <c r="Q67" s="36">
        <v>8</v>
      </c>
      <c r="R67" s="37"/>
      <c r="S67" s="34">
        <v>0</v>
      </c>
      <c r="T67" s="35">
        <v>0</v>
      </c>
      <c r="U67" s="36">
        <v>0</v>
      </c>
      <c r="V67" s="85"/>
      <c r="W67" s="34">
        <v>0</v>
      </c>
      <c r="X67" s="35">
        <v>0</v>
      </c>
      <c r="Y67" s="36">
        <v>0</v>
      </c>
      <c r="Z67" s="37"/>
      <c r="AA67" s="34">
        <f t="shared" ref="AA67:AC74" si="5">IF(C67+G67+K67+O67+S67+W67&lt;1,0,C67+G67+K67+O67+S67+W67)</f>
        <v>0</v>
      </c>
      <c r="AB67" s="35">
        <f t="shared" si="5"/>
        <v>7</v>
      </c>
      <c r="AC67" s="36">
        <f t="shared" si="5"/>
        <v>32</v>
      </c>
    </row>
    <row r="68" spans="1:29" ht="12" customHeight="1" x14ac:dyDescent="0.2">
      <c r="A68" s="32" t="s">
        <v>98</v>
      </c>
      <c r="B68" s="307" t="s">
        <v>130</v>
      </c>
      <c r="C68" s="34">
        <v>1</v>
      </c>
      <c r="D68" s="35">
        <v>4</v>
      </c>
      <c r="E68" s="36">
        <v>8</v>
      </c>
      <c r="F68" s="37"/>
      <c r="G68" s="34">
        <v>0</v>
      </c>
      <c r="H68" s="35">
        <v>3</v>
      </c>
      <c r="I68" s="36">
        <v>8</v>
      </c>
      <c r="J68" s="37"/>
      <c r="K68" s="34">
        <v>2</v>
      </c>
      <c r="L68" s="35">
        <v>2</v>
      </c>
      <c r="M68" s="36">
        <v>8</v>
      </c>
      <c r="N68" s="37"/>
      <c r="O68" s="34">
        <v>0</v>
      </c>
      <c r="P68" s="35">
        <v>0</v>
      </c>
      <c r="Q68" s="36">
        <v>0</v>
      </c>
      <c r="R68" s="37"/>
      <c r="S68" s="34">
        <v>3</v>
      </c>
      <c r="T68" s="35">
        <v>1</v>
      </c>
      <c r="U68" s="36">
        <v>8</v>
      </c>
      <c r="V68" s="85"/>
      <c r="W68" s="34">
        <v>0</v>
      </c>
      <c r="X68" s="35">
        <v>0</v>
      </c>
      <c r="Y68" s="36">
        <v>0</v>
      </c>
      <c r="Z68" s="37"/>
      <c r="AA68" s="34">
        <f t="shared" si="5"/>
        <v>6</v>
      </c>
      <c r="AB68" s="35">
        <f t="shared" si="5"/>
        <v>10</v>
      </c>
      <c r="AC68" s="36">
        <f t="shared" si="5"/>
        <v>32</v>
      </c>
    </row>
    <row r="69" spans="1:29" ht="12" customHeight="1" x14ac:dyDescent="0.2">
      <c r="A69" s="32" t="s">
        <v>98</v>
      </c>
      <c r="B69" s="307" t="s">
        <v>129</v>
      </c>
      <c r="C69" s="34">
        <v>3</v>
      </c>
      <c r="D69" s="35">
        <v>0</v>
      </c>
      <c r="E69" s="36">
        <v>8</v>
      </c>
      <c r="F69" s="37"/>
      <c r="G69" s="34">
        <v>0</v>
      </c>
      <c r="H69" s="35">
        <v>0</v>
      </c>
      <c r="I69" s="36">
        <v>0</v>
      </c>
      <c r="J69" s="37"/>
      <c r="K69" s="34">
        <v>1</v>
      </c>
      <c r="L69" s="35">
        <v>1</v>
      </c>
      <c r="M69" s="36">
        <v>8</v>
      </c>
      <c r="N69" s="37"/>
      <c r="O69" s="34">
        <v>1</v>
      </c>
      <c r="P69" s="35">
        <v>3</v>
      </c>
      <c r="Q69" s="36">
        <v>8</v>
      </c>
      <c r="R69" s="37"/>
      <c r="S69" s="34">
        <v>1</v>
      </c>
      <c r="T69" s="35">
        <v>0</v>
      </c>
      <c r="U69" s="36">
        <v>8</v>
      </c>
      <c r="V69" s="85"/>
      <c r="W69" s="34">
        <v>0</v>
      </c>
      <c r="X69" s="35">
        <v>0</v>
      </c>
      <c r="Y69" s="36">
        <v>0</v>
      </c>
      <c r="Z69" s="37"/>
      <c r="AA69" s="34">
        <f t="shared" si="5"/>
        <v>6</v>
      </c>
      <c r="AB69" s="35">
        <f t="shared" si="5"/>
        <v>4</v>
      </c>
      <c r="AC69" s="36">
        <f t="shared" si="5"/>
        <v>32</v>
      </c>
    </row>
    <row r="70" spans="1:29" ht="12" customHeight="1" x14ac:dyDescent="0.2">
      <c r="A70" s="32" t="s">
        <v>98</v>
      </c>
      <c r="B70" s="307" t="s">
        <v>132</v>
      </c>
      <c r="C70" s="34">
        <v>3</v>
      </c>
      <c r="D70" s="35">
        <v>1</v>
      </c>
      <c r="E70" s="36">
        <v>8</v>
      </c>
      <c r="F70" s="37"/>
      <c r="G70" s="34">
        <v>0</v>
      </c>
      <c r="H70" s="35">
        <v>2</v>
      </c>
      <c r="I70" s="36">
        <v>8</v>
      </c>
      <c r="J70" s="37"/>
      <c r="K70" s="34">
        <v>2</v>
      </c>
      <c r="L70" s="35">
        <v>1</v>
      </c>
      <c r="M70" s="36">
        <v>8</v>
      </c>
      <c r="N70" s="37"/>
      <c r="O70" s="34">
        <v>0</v>
      </c>
      <c r="P70" s="35">
        <v>1</v>
      </c>
      <c r="Q70" s="36">
        <v>8</v>
      </c>
      <c r="R70" s="37"/>
      <c r="S70" s="34">
        <v>0</v>
      </c>
      <c r="T70" s="35">
        <v>3</v>
      </c>
      <c r="U70" s="36">
        <v>8</v>
      </c>
      <c r="V70" s="85"/>
      <c r="W70" s="34">
        <v>0</v>
      </c>
      <c r="X70" s="35">
        <v>0</v>
      </c>
      <c r="Y70" s="36">
        <v>0</v>
      </c>
      <c r="Z70" s="37"/>
      <c r="AA70" s="34">
        <f t="shared" si="5"/>
        <v>5</v>
      </c>
      <c r="AB70" s="35">
        <f t="shared" si="5"/>
        <v>8</v>
      </c>
      <c r="AC70" s="36">
        <f t="shared" si="5"/>
        <v>40</v>
      </c>
    </row>
    <row r="71" spans="1:29" ht="12" customHeight="1" x14ac:dyDescent="0.2">
      <c r="A71" s="32" t="s">
        <v>98</v>
      </c>
      <c r="B71" s="307" t="s">
        <v>127</v>
      </c>
      <c r="C71" s="34">
        <v>1</v>
      </c>
      <c r="D71" s="35">
        <v>2</v>
      </c>
      <c r="E71" s="36">
        <v>8</v>
      </c>
      <c r="F71" s="39" t="str">
        <f>IF(SUM(E67:E74)=40," ",SUM(E67:E74)-40)</f>
        <v xml:space="preserve"> </v>
      </c>
      <c r="G71" s="34">
        <v>2</v>
      </c>
      <c r="H71" s="35">
        <v>2</v>
      </c>
      <c r="I71" s="36">
        <v>8</v>
      </c>
      <c r="J71" s="39" t="str">
        <f>IF(SUM(I67:I74)=40," ",SUM(I67:I74)-40)</f>
        <v xml:space="preserve"> </v>
      </c>
      <c r="K71" s="34">
        <v>0</v>
      </c>
      <c r="L71" s="35">
        <v>0</v>
      </c>
      <c r="M71" s="36">
        <v>0</v>
      </c>
      <c r="N71" s="39" t="str">
        <f>IF(SUM(M67:M74)=40," ",SUM(M67:M74)-40)</f>
        <v xml:space="preserve"> </v>
      </c>
      <c r="O71" s="34">
        <v>1</v>
      </c>
      <c r="P71" s="35">
        <v>1</v>
      </c>
      <c r="Q71" s="36">
        <v>8</v>
      </c>
      <c r="R71" s="39" t="str">
        <f>IF(SUM(Q67:Q74)=40," ",SUM(Q67:Q74)-40)</f>
        <v xml:space="preserve"> </v>
      </c>
      <c r="S71" s="34">
        <v>3</v>
      </c>
      <c r="T71" s="35">
        <v>2</v>
      </c>
      <c r="U71" s="36">
        <v>8</v>
      </c>
      <c r="V71" s="39" t="str">
        <f>IF(SUM(U67:U74)=40," ",SUM(U67:U74)-40)</f>
        <v xml:space="preserve"> </v>
      </c>
      <c r="W71" s="34">
        <v>0</v>
      </c>
      <c r="X71" s="35">
        <v>0</v>
      </c>
      <c r="Y71" s="36">
        <v>0</v>
      </c>
      <c r="Z71" s="39">
        <f>IF(SUM(Y67:Y74)=40," ",SUM(Y67:Y74)-40)</f>
        <v>-40</v>
      </c>
      <c r="AA71" s="34">
        <f t="shared" si="5"/>
        <v>7</v>
      </c>
      <c r="AB71" s="35">
        <f t="shared" si="5"/>
        <v>7</v>
      </c>
      <c r="AC71" s="36">
        <f t="shared" si="5"/>
        <v>32</v>
      </c>
    </row>
    <row r="72" spans="1:29" ht="12" customHeight="1" x14ac:dyDescent="0.2">
      <c r="A72" s="32" t="s">
        <v>98</v>
      </c>
      <c r="B72" s="307" t="s">
        <v>128</v>
      </c>
      <c r="C72" s="34">
        <v>0</v>
      </c>
      <c r="D72" s="35">
        <v>0</v>
      </c>
      <c r="E72" s="36">
        <v>0</v>
      </c>
      <c r="F72" s="37"/>
      <c r="G72" s="34">
        <v>1</v>
      </c>
      <c r="H72" s="35">
        <v>2</v>
      </c>
      <c r="I72" s="36">
        <v>8</v>
      </c>
      <c r="J72" s="37"/>
      <c r="K72" s="34">
        <v>2</v>
      </c>
      <c r="L72" s="35">
        <v>1</v>
      </c>
      <c r="M72" s="36">
        <v>8</v>
      </c>
      <c r="N72" s="37"/>
      <c r="O72" s="34">
        <v>3</v>
      </c>
      <c r="P72" s="35">
        <v>0</v>
      </c>
      <c r="Q72" s="36">
        <v>8</v>
      </c>
      <c r="R72" s="37"/>
      <c r="S72" s="34">
        <v>0</v>
      </c>
      <c r="T72" s="35">
        <v>1</v>
      </c>
      <c r="U72" s="36">
        <v>8</v>
      </c>
      <c r="V72" s="37"/>
      <c r="W72" s="34">
        <v>0</v>
      </c>
      <c r="X72" s="35">
        <v>0</v>
      </c>
      <c r="Y72" s="36">
        <v>0</v>
      </c>
      <c r="Z72" s="37"/>
      <c r="AA72" s="34">
        <f t="shared" si="5"/>
        <v>6</v>
      </c>
      <c r="AB72" s="35">
        <f t="shared" si="5"/>
        <v>4</v>
      </c>
      <c r="AC72" s="36">
        <f t="shared" si="5"/>
        <v>32</v>
      </c>
    </row>
    <row r="73" spans="1:29" ht="12" customHeight="1" x14ac:dyDescent="0.2">
      <c r="A73" s="32"/>
      <c r="B73" s="33"/>
      <c r="C73" s="34">
        <v>0</v>
      </c>
      <c r="D73" s="35">
        <v>0</v>
      </c>
      <c r="E73" s="36">
        <v>0</v>
      </c>
      <c r="F73" s="40">
        <f>F74</f>
        <v>481</v>
      </c>
      <c r="G73" s="34">
        <v>0</v>
      </c>
      <c r="H73" s="35">
        <v>0</v>
      </c>
      <c r="I73" s="36">
        <v>0</v>
      </c>
      <c r="J73" s="40">
        <f>F73+J74</f>
        <v>924</v>
      </c>
      <c r="K73" s="34">
        <v>0</v>
      </c>
      <c r="L73" s="35">
        <v>0</v>
      </c>
      <c r="M73" s="36">
        <v>0</v>
      </c>
      <c r="N73" s="40">
        <f>J73+N74</f>
        <v>1385</v>
      </c>
      <c r="O73" s="34">
        <v>0</v>
      </c>
      <c r="P73" s="35">
        <v>0</v>
      </c>
      <c r="Q73" s="36">
        <v>0</v>
      </c>
      <c r="R73" s="40">
        <f>N73+R74</f>
        <v>1826</v>
      </c>
      <c r="S73" s="34">
        <v>0</v>
      </c>
      <c r="T73" s="35">
        <v>0</v>
      </c>
      <c r="U73" s="36">
        <v>0</v>
      </c>
      <c r="V73" s="40">
        <f>R73+V74</f>
        <v>2280</v>
      </c>
      <c r="W73" s="34">
        <v>0</v>
      </c>
      <c r="X73" s="35">
        <v>0</v>
      </c>
      <c r="Y73" s="36">
        <v>0</v>
      </c>
      <c r="Z73" s="40">
        <f>V73+Z74</f>
        <v>2280</v>
      </c>
      <c r="AA73" s="34">
        <f t="shared" si="5"/>
        <v>0</v>
      </c>
      <c r="AB73" s="35">
        <f t="shared" si="5"/>
        <v>0</v>
      </c>
      <c r="AC73" s="36">
        <f t="shared" si="5"/>
        <v>0</v>
      </c>
    </row>
    <row r="74" spans="1:29" ht="12" customHeight="1" x14ac:dyDescent="0.2">
      <c r="A74" s="41"/>
      <c r="B74" s="42"/>
      <c r="C74" s="43">
        <v>0</v>
      </c>
      <c r="D74" s="44">
        <v>0</v>
      </c>
      <c r="E74" s="45">
        <v>0</v>
      </c>
      <c r="F74" s="46">
        <f>SUM(C75:F75)</f>
        <v>481</v>
      </c>
      <c r="G74" s="43">
        <v>0</v>
      </c>
      <c r="H74" s="44">
        <v>0</v>
      </c>
      <c r="I74" s="45">
        <v>0</v>
      </c>
      <c r="J74" s="46">
        <f>SUM(G75:J75)</f>
        <v>443</v>
      </c>
      <c r="K74" s="43">
        <v>0</v>
      </c>
      <c r="L74" s="44">
        <v>0</v>
      </c>
      <c r="M74" s="45">
        <v>0</v>
      </c>
      <c r="N74" s="46">
        <f>SUM(K75:N75)</f>
        <v>461</v>
      </c>
      <c r="O74" s="43">
        <v>0</v>
      </c>
      <c r="P74" s="44">
        <v>0</v>
      </c>
      <c r="Q74" s="45">
        <v>0</v>
      </c>
      <c r="R74" s="46">
        <f>SUM(O75:R75)</f>
        <v>441</v>
      </c>
      <c r="S74" s="43">
        <v>0</v>
      </c>
      <c r="T74" s="44">
        <v>0</v>
      </c>
      <c r="U74" s="45">
        <v>0</v>
      </c>
      <c r="V74" s="46">
        <f>SUM(S75:V75)</f>
        <v>454</v>
      </c>
      <c r="W74" s="43">
        <v>0</v>
      </c>
      <c r="X74" s="44">
        <v>0</v>
      </c>
      <c r="Y74" s="45">
        <v>0</v>
      </c>
      <c r="Z74" s="46">
        <f>SUM(W75:Z75)</f>
        <v>0</v>
      </c>
      <c r="AA74" s="34">
        <f t="shared" si="5"/>
        <v>0</v>
      </c>
      <c r="AB74" s="35">
        <f t="shared" si="5"/>
        <v>0</v>
      </c>
      <c r="AC74" s="36">
        <f t="shared" si="5"/>
        <v>0</v>
      </c>
    </row>
    <row r="75" spans="1:29" ht="15.75" customHeight="1" x14ac:dyDescent="0.2">
      <c r="A75" s="47"/>
      <c r="B75" s="48" t="s">
        <v>18</v>
      </c>
      <c r="C75" s="52">
        <v>110</v>
      </c>
      <c r="D75" s="52">
        <v>96</v>
      </c>
      <c r="E75" s="52">
        <v>124</v>
      </c>
      <c r="F75" s="53">
        <v>151</v>
      </c>
      <c r="G75" s="51">
        <v>135</v>
      </c>
      <c r="H75" s="52">
        <v>110</v>
      </c>
      <c r="I75" s="52">
        <v>79</v>
      </c>
      <c r="J75" s="53">
        <v>119</v>
      </c>
      <c r="K75" s="51">
        <v>104</v>
      </c>
      <c r="L75" s="52">
        <v>112</v>
      </c>
      <c r="M75" s="52">
        <v>104</v>
      </c>
      <c r="N75" s="53">
        <v>141</v>
      </c>
      <c r="O75" s="51">
        <v>126</v>
      </c>
      <c r="P75" s="52">
        <v>111</v>
      </c>
      <c r="Q75" s="52">
        <v>111</v>
      </c>
      <c r="R75" s="53">
        <v>93</v>
      </c>
      <c r="S75" s="51">
        <v>112</v>
      </c>
      <c r="T75" s="52">
        <v>116</v>
      </c>
      <c r="U75" s="52">
        <v>106</v>
      </c>
      <c r="V75" s="53">
        <v>120</v>
      </c>
      <c r="W75" s="51"/>
      <c r="X75" s="52"/>
      <c r="Y75" s="52"/>
      <c r="Z75" s="53"/>
      <c r="AA75" s="338">
        <f>IF(SUM(C75:Z75)&lt;1," ",SUM(C75:Z75))</f>
        <v>2280</v>
      </c>
      <c r="AB75" s="339"/>
      <c r="AC75" s="340"/>
    </row>
    <row r="76" spans="1:29" ht="15.75" customHeight="1" thickBot="1" x14ac:dyDescent="0.25">
      <c r="A76" s="86"/>
      <c r="B76" s="79" t="s">
        <v>19</v>
      </c>
      <c r="C76" s="57">
        <v>1</v>
      </c>
      <c r="D76" s="57">
        <v>2</v>
      </c>
      <c r="E76" s="57">
        <v>3</v>
      </c>
      <c r="F76" s="58">
        <v>4</v>
      </c>
      <c r="G76" s="59">
        <v>5</v>
      </c>
      <c r="H76" s="57">
        <v>6</v>
      </c>
      <c r="I76" s="57">
        <v>7</v>
      </c>
      <c r="J76" s="58">
        <v>8</v>
      </c>
      <c r="K76" s="59">
        <v>9</v>
      </c>
      <c r="L76" s="60">
        <v>10</v>
      </c>
      <c r="M76" s="60">
        <v>11</v>
      </c>
      <c r="N76" s="61">
        <v>12</v>
      </c>
      <c r="O76" s="59">
        <v>13</v>
      </c>
      <c r="P76" s="60">
        <v>14</v>
      </c>
      <c r="Q76" s="60">
        <v>15</v>
      </c>
      <c r="R76" s="61">
        <v>16</v>
      </c>
      <c r="S76" s="59">
        <v>17</v>
      </c>
      <c r="T76" s="60">
        <v>18</v>
      </c>
      <c r="U76" s="60">
        <v>19</v>
      </c>
      <c r="V76" s="61">
        <v>20</v>
      </c>
      <c r="W76" s="59">
        <v>21</v>
      </c>
      <c r="X76" s="60">
        <v>22</v>
      </c>
      <c r="Y76" s="60">
        <v>23</v>
      </c>
      <c r="Z76" s="61">
        <v>24</v>
      </c>
      <c r="AA76" s="335"/>
      <c r="AB76" s="336"/>
      <c r="AC76" s="337"/>
    </row>
    <row r="77" spans="1:29" ht="13.5" hidden="1" customHeight="1" x14ac:dyDescent="0.2">
      <c r="A77" s="62"/>
      <c r="B77" s="63"/>
      <c r="C77" s="64"/>
      <c r="D77" s="64"/>
      <c r="E77" s="64"/>
      <c r="F77" s="65"/>
      <c r="G77" s="63"/>
      <c r="H77" s="64"/>
      <c r="I77" s="64"/>
      <c r="J77" s="65"/>
      <c r="K77" s="63"/>
      <c r="L77" s="66"/>
      <c r="M77" s="66"/>
      <c r="N77" s="67"/>
      <c r="O77" s="63"/>
      <c r="P77" s="66"/>
      <c r="Q77" s="66"/>
      <c r="R77" s="67"/>
      <c r="S77" s="63"/>
      <c r="T77" s="66"/>
      <c r="U77" s="66"/>
      <c r="V77" s="67"/>
      <c r="W77" s="63"/>
      <c r="X77" s="66"/>
      <c r="Y77" s="66"/>
      <c r="Z77" s="66"/>
      <c r="AA77" s="66"/>
      <c r="AB77" s="66"/>
      <c r="AC77" s="67"/>
    </row>
    <row r="78" spans="1:29" ht="12" hidden="1" customHeight="1" x14ac:dyDescent="0.2">
      <c r="A78" s="62"/>
      <c r="B78" s="62"/>
      <c r="C78" s="87"/>
      <c r="D78" s="88"/>
      <c r="E78" s="88"/>
      <c r="F78" s="89"/>
      <c r="G78" s="90"/>
      <c r="H78" s="91"/>
      <c r="I78" s="91"/>
      <c r="J78" s="89"/>
      <c r="K78" s="92"/>
      <c r="L78" s="93"/>
      <c r="M78" s="93"/>
      <c r="N78" s="94"/>
      <c r="O78" s="92"/>
      <c r="P78" s="93"/>
      <c r="Q78" s="93"/>
      <c r="R78" s="94"/>
      <c r="S78" s="92"/>
      <c r="T78" s="93"/>
      <c r="U78" s="93"/>
      <c r="V78" s="94"/>
      <c r="W78" s="87"/>
      <c r="X78" s="88"/>
      <c r="Y78" s="88"/>
      <c r="Z78" s="88"/>
      <c r="AA78" s="95"/>
      <c r="AB78" s="95"/>
      <c r="AC78" s="96"/>
    </row>
    <row r="79" spans="1:29" ht="17.100000000000001" customHeight="1" x14ac:dyDescent="0.2">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8"/>
      <c r="AB79" s="97"/>
      <c r="AC79" s="97"/>
    </row>
    <row r="80" spans="1:29" ht="16.7" customHeight="1" x14ac:dyDescent="0.2">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100"/>
      <c r="AB80" s="99"/>
      <c r="AC80" s="99"/>
    </row>
    <row r="81" spans="1:29" ht="16.7" customHeight="1" x14ac:dyDescent="0.2">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100"/>
      <c r="AB81" s="99"/>
      <c r="AC81" s="99"/>
    </row>
    <row r="82" spans="1:29" ht="16.7" customHeight="1" x14ac:dyDescent="0.2">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100"/>
      <c r="AB82" s="99"/>
      <c r="AC82" s="99"/>
    </row>
    <row r="83" spans="1:29" ht="16.7" customHeight="1" x14ac:dyDescent="0.2">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100"/>
      <c r="AB83" s="99"/>
      <c r="AC83" s="99"/>
    </row>
    <row r="84" spans="1:29" ht="16.7" customHeight="1" x14ac:dyDescent="0.2">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100"/>
      <c r="AB84" s="99"/>
      <c r="AC84" s="99"/>
    </row>
    <row r="85" spans="1:29" ht="16.7" customHeight="1" x14ac:dyDescent="0.2">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100"/>
      <c r="AB85" s="99"/>
      <c r="AC85" s="99"/>
    </row>
    <row r="86" spans="1:29" ht="16.7" customHeight="1" x14ac:dyDescent="0.2">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100"/>
      <c r="AB86" s="99"/>
      <c r="AC86" s="99"/>
    </row>
    <row r="87" spans="1:29" ht="16.7" customHeight="1" x14ac:dyDescent="0.2">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100"/>
      <c r="AB87" s="99"/>
      <c r="AC87" s="99"/>
    </row>
    <row r="88" spans="1:29" ht="16.7" customHeight="1" x14ac:dyDescent="0.2">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100"/>
      <c r="AB88" s="99"/>
      <c r="AC88" s="99"/>
    </row>
  </sheetData>
  <mergeCells count="25">
    <mergeCell ref="AA75:AC76"/>
    <mergeCell ref="AA27:AC28"/>
    <mergeCell ref="AA15:AC16"/>
    <mergeCell ref="C3:F3"/>
    <mergeCell ref="W4:Z4"/>
    <mergeCell ref="AA63:AC64"/>
    <mergeCell ref="AA51:AC52"/>
    <mergeCell ref="G4:J4"/>
    <mergeCell ref="C4:F4"/>
    <mergeCell ref="G3:J3"/>
    <mergeCell ref="K3:N3"/>
    <mergeCell ref="AA18:AC18"/>
    <mergeCell ref="S3:V3"/>
    <mergeCell ref="AA30:AC30"/>
    <mergeCell ref="AA54:AC54"/>
    <mergeCell ref="O4:R4"/>
    <mergeCell ref="K4:N4"/>
    <mergeCell ref="O3:R3"/>
    <mergeCell ref="AA66:AC66"/>
    <mergeCell ref="S4:V4"/>
    <mergeCell ref="AA3:AC4"/>
    <mergeCell ref="AA6:AC6"/>
    <mergeCell ref="W3:Z3"/>
    <mergeCell ref="AA42:AC42"/>
    <mergeCell ref="AA39:AC40"/>
  </mergeCells>
  <conditionalFormatting sqref="F11 J11 N11 R11 V11 Z11 F23 J23 N23 R23 V23 Z23 F35 J35 N35 R35 V35 Z35 F47 J47 N47 R47 V47 Z47 F59 J59 N59 R59 V59 Z59 F71 J71 N71 R71 V71 Z71">
    <cfRule type="cellIs" dxfId="8" priority="1" stopIfTrue="1" operator="lessThan">
      <formula>0</formula>
    </cfRule>
  </conditionalFormatting>
  <pageMargins left="0" right="0" top="1" bottom="1" header="0.5" footer="0.5"/>
  <pageSetup orientation="portrait"/>
  <headerFooter>
    <oddFooter>&amp;C&amp;"Helvetica,Regular"&amp;12&amp;K000000&amp;P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2"/>
  <sheetViews>
    <sheetView showGridLines="0" workbookViewId="0">
      <selection activeCell="N14" sqref="N14"/>
    </sheetView>
  </sheetViews>
  <sheetFormatPr defaultColWidth="10.85546875" defaultRowHeight="12" customHeight="1" x14ac:dyDescent="0.2"/>
  <cols>
    <col min="1" max="3" width="8.85546875" style="1" customWidth="1"/>
    <col min="4" max="4" width="5.7109375" style="1" customWidth="1"/>
    <col min="5" max="5" width="7.7109375" style="1" customWidth="1"/>
    <col min="6" max="6" width="4.7109375" style="1" customWidth="1"/>
    <col min="7" max="7" width="7.7109375" style="1" customWidth="1"/>
    <col min="8" max="8" width="4.7109375" style="1" customWidth="1"/>
    <col min="9" max="9" width="7.7109375" style="1" customWidth="1"/>
    <col min="10" max="10" width="8.85546875" style="1" customWidth="1"/>
    <col min="11" max="256" width="10.85546875" style="1" customWidth="1"/>
  </cols>
  <sheetData>
    <row r="1" spans="1:10" ht="13.7" customHeight="1" x14ac:dyDescent="0.2">
      <c r="A1" s="99"/>
      <c r="B1" s="99"/>
      <c r="C1" s="99"/>
      <c r="D1" s="99"/>
      <c r="E1" s="99"/>
      <c r="F1" s="99"/>
      <c r="G1" s="99"/>
      <c r="H1" s="99"/>
      <c r="I1" s="99"/>
      <c r="J1" s="99"/>
    </row>
    <row r="2" spans="1:10" ht="20.45" customHeight="1" x14ac:dyDescent="0.3">
      <c r="A2" s="99"/>
      <c r="B2" s="99"/>
      <c r="C2" s="190"/>
      <c r="D2" s="190"/>
      <c r="E2" s="190"/>
      <c r="F2" s="251" t="str">
        <f>'B Input'!B1</f>
        <v>Oregon District 2 High School Tournament</v>
      </c>
      <c r="G2" s="190"/>
      <c r="H2" s="190"/>
      <c r="I2" s="190"/>
      <c r="J2" s="190"/>
    </row>
    <row r="3" spans="1:10" ht="20.45" customHeight="1" x14ac:dyDescent="0.3">
      <c r="A3" s="99"/>
      <c r="B3" s="99"/>
      <c r="C3" s="190"/>
      <c r="D3" s="190"/>
      <c r="E3" s="100"/>
      <c r="F3" s="252" t="str">
        <f>'B Semi'!F6</f>
        <v>Boys Division - Semi Finals</v>
      </c>
      <c r="G3" s="190"/>
      <c r="H3" s="190"/>
      <c r="I3" s="190"/>
      <c r="J3" s="190"/>
    </row>
    <row r="4" spans="1:10" ht="20.45" customHeight="1" x14ac:dyDescent="0.3">
      <c r="A4" s="99"/>
      <c r="B4" s="99"/>
      <c r="C4" s="190"/>
      <c r="D4" s="190"/>
      <c r="E4" s="190"/>
      <c r="F4" s="190"/>
      <c r="G4" s="190"/>
      <c r="H4" s="190"/>
      <c r="I4" s="190"/>
      <c r="J4" s="190"/>
    </row>
    <row r="5" spans="1:10" ht="13.7" customHeight="1" x14ac:dyDescent="0.2">
      <c r="A5" s="99"/>
      <c r="B5" s="99"/>
      <c r="C5" s="99"/>
      <c r="D5" s="99"/>
      <c r="E5" s="99"/>
      <c r="F5" s="99"/>
      <c r="G5" s="99"/>
      <c r="H5" s="99"/>
      <c r="I5" s="99"/>
      <c r="J5" s="99"/>
    </row>
    <row r="6" spans="1:10" ht="18.600000000000001" customHeight="1" x14ac:dyDescent="0.25">
      <c r="A6" s="99"/>
      <c r="B6" s="99"/>
      <c r="C6" s="253" t="s">
        <v>60</v>
      </c>
      <c r="D6" s="254"/>
      <c r="E6" s="255" t="s">
        <v>63</v>
      </c>
      <c r="F6" s="253"/>
      <c r="G6" s="255" t="s">
        <v>64</v>
      </c>
      <c r="H6" s="253"/>
      <c r="I6" s="255" t="s">
        <v>158</v>
      </c>
      <c r="J6" s="256"/>
    </row>
    <row r="7" spans="1:10" ht="18.600000000000001" customHeight="1" x14ac:dyDescent="0.25">
      <c r="A7" s="99"/>
      <c r="B7" s="99"/>
      <c r="C7" s="256"/>
      <c r="D7" s="256"/>
      <c r="E7" s="257"/>
      <c r="F7" s="258"/>
      <c r="G7" s="257"/>
      <c r="H7" s="258"/>
      <c r="I7" s="257"/>
      <c r="J7" s="256"/>
    </row>
    <row r="8" spans="1:10" ht="18.600000000000001" customHeight="1" x14ac:dyDescent="0.25">
      <c r="A8" s="99"/>
      <c r="B8" s="99"/>
      <c r="C8" s="256"/>
      <c r="D8" s="256"/>
      <c r="E8" s="258"/>
      <c r="F8" s="258"/>
      <c r="G8" s="258"/>
      <c r="H8" s="258"/>
      <c r="I8" s="258"/>
      <c r="J8" s="256"/>
    </row>
    <row r="9" spans="1:10" ht="18.600000000000001" customHeight="1" x14ac:dyDescent="0.25">
      <c r="A9" s="99"/>
      <c r="B9" s="99"/>
      <c r="C9" s="258" t="s">
        <v>61</v>
      </c>
      <c r="D9" s="256"/>
      <c r="E9" s="259" t="s">
        <v>62</v>
      </c>
      <c r="F9" s="260"/>
      <c r="G9" s="259" t="s">
        <v>63</v>
      </c>
      <c r="H9" s="261"/>
      <c r="I9" s="259" t="s">
        <v>64</v>
      </c>
      <c r="J9" s="256"/>
    </row>
    <row r="10" spans="1:10" ht="18.600000000000001" customHeight="1" x14ac:dyDescent="0.25">
      <c r="A10" s="99"/>
      <c r="B10" s="99"/>
      <c r="C10" s="256"/>
      <c r="D10" s="256"/>
      <c r="E10" s="262"/>
      <c r="F10" s="260"/>
      <c r="G10" s="262"/>
      <c r="H10" s="261"/>
      <c r="I10" s="262"/>
      <c r="J10" s="256"/>
    </row>
    <row r="11" spans="1:10" ht="18.600000000000001" customHeight="1" x14ac:dyDescent="0.25">
      <c r="A11" s="99"/>
      <c r="B11" s="99"/>
      <c r="C11" s="258" t="s">
        <v>65</v>
      </c>
      <c r="D11" s="256"/>
      <c r="E11" s="259" t="s">
        <v>66</v>
      </c>
      <c r="F11" s="260"/>
      <c r="G11" s="259" t="s">
        <v>67</v>
      </c>
      <c r="H11" s="261"/>
      <c r="I11" s="259" t="s">
        <v>68</v>
      </c>
      <c r="J11" s="256"/>
    </row>
    <row r="12" spans="1:10" ht="18.600000000000001" customHeight="1" x14ac:dyDescent="0.25">
      <c r="A12" s="99"/>
      <c r="B12" s="99"/>
      <c r="C12" s="256"/>
      <c r="D12" s="256"/>
      <c r="E12" s="262"/>
      <c r="F12" s="260"/>
      <c r="G12" s="262"/>
      <c r="H12" s="261"/>
      <c r="I12" s="262"/>
      <c r="J12" s="256"/>
    </row>
    <row r="13" spans="1:10" ht="18.600000000000001" customHeight="1" x14ac:dyDescent="0.25">
      <c r="A13" s="99"/>
      <c r="B13" s="99"/>
      <c r="C13" s="258" t="s">
        <v>69</v>
      </c>
      <c r="D13" s="256"/>
      <c r="E13" s="259" t="s">
        <v>70</v>
      </c>
      <c r="F13" s="260"/>
      <c r="G13" s="259" t="s">
        <v>71</v>
      </c>
      <c r="H13" s="261"/>
      <c r="I13" s="259" t="s">
        <v>72</v>
      </c>
      <c r="J13" s="256"/>
    </row>
    <row r="14" spans="1:10" ht="18.600000000000001" customHeight="1" x14ac:dyDescent="0.25">
      <c r="A14" s="99"/>
      <c r="B14" s="99"/>
      <c r="C14" s="256"/>
      <c r="D14" s="256"/>
      <c r="E14" s="262"/>
      <c r="F14" s="260"/>
      <c r="G14" s="262"/>
      <c r="H14" s="261"/>
      <c r="I14" s="262"/>
      <c r="J14" s="256"/>
    </row>
    <row r="15" spans="1:10" ht="18.600000000000001" customHeight="1" x14ac:dyDescent="0.25">
      <c r="A15" s="99"/>
      <c r="B15" s="99"/>
      <c r="C15" s="258" t="s">
        <v>73</v>
      </c>
      <c r="D15" s="256"/>
      <c r="E15" s="259" t="s">
        <v>74</v>
      </c>
      <c r="F15" s="260"/>
      <c r="G15" s="259" t="s">
        <v>75</v>
      </c>
      <c r="H15" s="261"/>
      <c r="I15" s="259" t="s">
        <v>76</v>
      </c>
      <c r="J15" s="256"/>
    </row>
    <row r="16" spans="1:10" ht="18.600000000000001" customHeight="1" x14ac:dyDescent="0.25">
      <c r="A16" s="99"/>
      <c r="B16" s="99"/>
      <c r="C16" s="256"/>
      <c r="D16" s="256"/>
      <c r="E16" s="262"/>
      <c r="F16" s="260"/>
      <c r="G16" s="262"/>
      <c r="H16" s="261"/>
      <c r="I16" s="262"/>
      <c r="J16" s="256"/>
    </row>
    <row r="17" spans="1:10" ht="18.600000000000001" customHeight="1" x14ac:dyDescent="0.25">
      <c r="A17" s="99"/>
      <c r="B17" s="99"/>
      <c r="C17" s="258" t="s">
        <v>77</v>
      </c>
      <c r="D17" s="256"/>
      <c r="E17" s="259" t="s">
        <v>78</v>
      </c>
      <c r="F17" s="260"/>
      <c r="G17" s="259" t="s">
        <v>79</v>
      </c>
      <c r="H17" s="261"/>
      <c r="I17" s="259" t="s">
        <v>80</v>
      </c>
      <c r="J17" s="256"/>
    </row>
    <row r="18" spans="1:10" ht="18.600000000000001" customHeight="1" x14ac:dyDescent="0.25">
      <c r="A18" s="99"/>
      <c r="B18" s="99"/>
      <c r="C18" s="256"/>
      <c r="D18" s="256"/>
      <c r="E18" s="263"/>
      <c r="F18" s="256"/>
      <c r="G18" s="263"/>
      <c r="H18" s="256"/>
      <c r="I18" s="263"/>
      <c r="J18" s="256"/>
    </row>
    <row r="19" spans="1:10" ht="18.600000000000001" customHeight="1" x14ac:dyDescent="0.25">
      <c r="A19" s="99"/>
      <c r="B19" s="99"/>
      <c r="C19" s="256"/>
      <c r="D19" s="256"/>
      <c r="E19" s="256"/>
      <c r="F19" s="256"/>
      <c r="G19" s="256"/>
      <c r="H19" s="256"/>
      <c r="I19" s="256"/>
      <c r="J19" s="256"/>
    </row>
    <row r="20" spans="1:10" ht="18.600000000000001" customHeight="1" x14ac:dyDescent="0.25">
      <c r="A20" s="99"/>
      <c r="B20" s="99"/>
      <c r="C20" s="256"/>
      <c r="D20" s="256"/>
      <c r="E20" s="256"/>
      <c r="F20" s="256"/>
      <c r="G20" s="256"/>
      <c r="H20" s="256"/>
      <c r="I20" s="256"/>
      <c r="J20" s="256"/>
    </row>
    <row r="21" spans="1:10" ht="18.95" customHeight="1" x14ac:dyDescent="0.25">
      <c r="A21" s="99"/>
      <c r="B21" s="99"/>
      <c r="C21" s="83">
        <v>1</v>
      </c>
      <c r="D21" s="264"/>
      <c r="E21" s="265" t="str">
        <f>'B Q Stand'!B10</f>
        <v>SPRAGUE ORANGE</v>
      </c>
      <c r="F21" s="264"/>
      <c r="G21" s="264"/>
      <c r="H21" s="264"/>
      <c r="I21" s="264"/>
      <c r="J21" s="256"/>
    </row>
    <row r="22" spans="1:10" ht="18.95" customHeight="1" x14ac:dyDescent="0.25">
      <c r="A22" s="99"/>
      <c r="B22" s="99"/>
      <c r="C22" s="83"/>
      <c r="D22" s="266"/>
      <c r="E22" s="266"/>
      <c r="F22" s="266"/>
      <c r="G22" s="266"/>
      <c r="H22" s="266"/>
      <c r="I22" s="266"/>
      <c r="J22" s="256"/>
    </row>
    <row r="23" spans="1:10" ht="18.95" customHeight="1" x14ac:dyDescent="0.25">
      <c r="A23" s="99"/>
      <c r="B23" s="99"/>
      <c r="C23" s="83">
        <v>2</v>
      </c>
      <c r="D23" s="264"/>
      <c r="E23" s="265" t="str">
        <f>'B Q Stand'!B11</f>
        <v>DALLAS BOYS</v>
      </c>
      <c r="F23" s="264"/>
      <c r="G23" s="264"/>
      <c r="H23" s="264"/>
      <c r="I23" s="264"/>
      <c r="J23" s="256"/>
    </row>
    <row r="24" spans="1:10" ht="18.95" customHeight="1" x14ac:dyDescent="0.25">
      <c r="A24" s="99"/>
      <c r="B24" s="99"/>
      <c r="C24" s="83"/>
      <c r="D24" s="266"/>
      <c r="E24" s="266"/>
      <c r="F24" s="266"/>
      <c r="G24" s="266"/>
      <c r="H24" s="266"/>
      <c r="I24" s="266"/>
      <c r="J24" s="256"/>
    </row>
    <row r="25" spans="1:10" ht="18.95" customHeight="1" x14ac:dyDescent="0.25">
      <c r="A25" s="99"/>
      <c r="B25" s="99"/>
      <c r="C25" s="83">
        <v>3</v>
      </c>
      <c r="D25" s="264"/>
      <c r="E25" s="265" t="str">
        <f>'B Q Stand'!B12</f>
        <v>ALBANY BOYS</v>
      </c>
      <c r="F25" s="264"/>
      <c r="G25" s="264"/>
      <c r="H25" s="264"/>
      <c r="I25" s="264"/>
      <c r="J25" s="256"/>
    </row>
    <row r="26" spans="1:10" ht="18.95" customHeight="1" x14ac:dyDescent="0.25">
      <c r="A26" s="99"/>
      <c r="B26" s="99"/>
      <c r="C26" s="83"/>
      <c r="D26" s="266"/>
      <c r="E26" s="266"/>
      <c r="F26" s="266"/>
      <c r="G26" s="266"/>
      <c r="H26" s="266"/>
      <c r="I26" s="266"/>
      <c r="J26" s="256"/>
    </row>
    <row r="27" spans="1:10" ht="18.95" customHeight="1" x14ac:dyDescent="0.25">
      <c r="A27" s="99"/>
      <c r="B27" s="99"/>
      <c r="C27" s="83">
        <v>4</v>
      </c>
      <c r="D27" s="264"/>
      <c r="E27" s="265" t="str">
        <f>'B Q Stand'!B13</f>
        <v>SPRAGUE BLACK</v>
      </c>
      <c r="F27" s="264"/>
      <c r="G27" s="264"/>
      <c r="H27" s="264"/>
      <c r="I27" s="264"/>
      <c r="J27" s="256"/>
    </row>
    <row r="28" spans="1:10" ht="18.95" customHeight="1" x14ac:dyDescent="0.25">
      <c r="A28" s="99"/>
      <c r="B28" s="99"/>
      <c r="C28" s="83"/>
      <c r="D28" s="266"/>
      <c r="E28" s="266"/>
      <c r="F28" s="266"/>
      <c r="G28" s="266"/>
      <c r="H28" s="266"/>
      <c r="I28" s="266"/>
      <c r="J28" s="256"/>
    </row>
    <row r="29" spans="1:10" ht="18.95" customHeight="1" x14ac:dyDescent="0.25">
      <c r="A29" s="99"/>
      <c r="B29" s="99"/>
      <c r="C29" s="83">
        <v>5</v>
      </c>
      <c r="D29" s="264"/>
      <c r="E29" s="265" t="str">
        <f>'B Q Stand'!B14</f>
        <v>MCKAY/MCNARY BOYS</v>
      </c>
      <c r="F29" s="264"/>
      <c r="G29" s="264"/>
      <c r="H29" s="264"/>
      <c r="I29" s="264"/>
      <c r="J29" s="256"/>
    </row>
    <row r="30" spans="1:10" ht="18.95" customHeight="1" x14ac:dyDescent="0.25">
      <c r="A30" s="99"/>
      <c r="B30" s="99"/>
      <c r="C30" s="83"/>
      <c r="D30" s="266"/>
      <c r="E30" s="266"/>
      <c r="F30" s="266"/>
      <c r="G30" s="266"/>
      <c r="H30" s="266"/>
      <c r="I30" s="266"/>
      <c r="J30" s="256"/>
    </row>
    <row r="31" spans="1:10" ht="18.95" customHeight="1" x14ac:dyDescent="0.25">
      <c r="A31" s="99"/>
      <c r="B31" s="99"/>
      <c r="C31" s="83">
        <v>6</v>
      </c>
      <c r="D31" s="264"/>
      <c r="E31" s="265" t="str">
        <f>'B Q Stand'!B15</f>
        <v>SPRAGUE WHITE</v>
      </c>
      <c r="F31" s="264"/>
      <c r="G31" s="264"/>
      <c r="H31" s="264"/>
      <c r="I31" s="264"/>
      <c r="J31" s="256"/>
    </row>
    <row r="32" spans="1:10" ht="18.95" customHeight="1" x14ac:dyDescent="0.25">
      <c r="A32" s="99"/>
      <c r="B32" s="99"/>
      <c r="C32" s="256"/>
      <c r="D32" s="266"/>
      <c r="E32" s="266"/>
      <c r="F32" s="266"/>
      <c r="G32" s="266"/>
      <c r="H32" s="266"/>
      <c r="I32" s="266"/>
      <c r="J32" s="256"/>
    </row>
  </sheetData>
  <pageMargins left="0.7" right="0.7" top="0.75" bottom="0.75" header="0.3" footer="0.3"/>
  <pageSetup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24"/>
  <sheetViews>
    <sheetView showGridLines="0" workbookViewId="0">
      <selection activeCell="K11" sqref="K11"/>
    </sheetView>
  </sheetViews>
  <sheetFormatPr defaultColWidth="10.85546875" defaultRowHeight="12" customHeight="1" x14ac:dyDescent="0.2"/>
  <cols>
    <col min="1" max="1" width="8.85546875" style="1" customWidth="1"/>
    <col min="2" max="2" width="25.85546875" style="1" customWidth="1"/>
    <col min="3" max="5" width="8.85546875" style="1" customWidth="1"/>
    <col min="6" max="6" width="9.42578125" style="1" customWidth="1"/>
    <col min="7" max="14" width="8.85546875" style="1" customWidth="1"/>
    <col min="15" max="256" width="10.85546875" style="1" customWidth="1"/>
  </cols>
  <sheetData>
    <row r="1" spans="1:14" ht="15" customHeight="1" x14ac:dyDescent="0.2">
      <c r="A1" s="205"/>
      <c r="B1" s="205"/>
      <c r="C1" s="205"/>
      <c r="D1" s="205"/>
      <c r="E1" s="205"/>
      <c r="F1" s="205"/>
      <c r="G1" s="205"/>
      <c r="H1" s="205"/>
      <c r="I1" s="205"/>
      <c r="J1" s="205"/>
      <c r="K1" s="205"/>
      <c r="L1" s="205"/>
      <c r="M1" s="205"/>
      <c r="N1" s="201"/>
    </row>
    <row r="2" spans="1:14" ht="30.2" customHeight="1" x14ac:dyDescent="0.4">
      <c r="A2" s="373" t="s">
        <v>155</v>
      </c>
      <c r="B2" s="374"/>
      <c r="C2" s="374"/>
      <c r="D2" s="374"/>
      <c r="E2" s="374"/>
      <c r="F2" s="374"/>
      <c r="G2" s="374"/>
      <c r="H2" s="374"/>
      <c r="I2" s="374"/>
      <c r="J2" s="374"/>
      <c r="K2" s="374"/>
      <c r="L2" s="374"/>
      <c r="M2" s="374"/>
      <c r="N2" s="267"/>
    </row>
    <row r="3" spans="1:14" ht="15" customHeight="1" x14ac:dyDescent="0.2">
      <c r="A3" s="268"/>
      <c r="B3" s="205"/>
      <c r="C3" s="206"/>
      <c r="D3" s="206"/>
      <c r="E3" s="206"/>
      <c r="F3" s="206"/>
      <c r="G3" s="206"/>
      <c r="H3" s="205"/>
      <c r="I3" s="205"/>
      <c r="J3" s="205"/>
      <c r="K3" s="205"/>
      <c r="L3" s="206"/>
      <c r="M3" s="206"/>
      <c r="N3" s="201"/>
    </row>
    <row r="4" spans="1:14" ht="17.100000000000001" customHeight="1" x14ac:dyDescent="0.25">
      <c r="A4" s="268"/>
      <c r="B4" s="205"/>
      <c r="C4" s="205"/>
      <c r="D4" s="205"/>
      <c r="E4" s="205"/>
      <c r="F4" s="207" t="str">
        <f>'B Input'!D1</f>
        <v>Firebird</v>
      </c>
      <c r="G4" s="205"/>
      <c r="H4" s="205"/>
      <c r="I4" s="205"/>
      <c r="J4" s="205"/>
      <c r="K4" s="205"/>
      <c r="L4" s="205"/>
      <c r="M4" s="205"/>
      <c r="N4" s="201"/>
    </row>
    <row r="5" spans="1:14" ht="17.100000000000001" customHeight="1" x14ac:dyDescent="0.25">
      <c r="A5" s="205"/>
      <c r="B5" s="209"/>
      <c r="C5" s="209"/>
      <c r="D5" s="209"/>
      <c r="E5" s="209"/>
      <c r="F5" s="207" t="str">
        <f>'B Input'!B2</f>
        <v>1/29/2023</v>
      </c>
      <c r="G5" s="209"/>
      <c r="H5" s="209"/>
      <c r="I5" s="209"/>
      <c r="J5" s="209"/>
      <c r="K5" s="209"/>
      <c r="L5" s="209"/>
      <c r="M5" s="209"/>
      <c r="N5" s="208"/>
    </row>
    <row r="6" spans="1:14" ht="20.100000000000001" customHeight="1" x14ac:dyDescent="0.25">
      <c r="A6" s="269"/>
      <c r="B6" s="269"/>
      <c r="C6" s="269"/>
      <c r="D6" s="269"/>
      <c r="E6" s="269"/>
      <c r="F6" s="207" t="s">
        <v>81</v>
      </c>
      <c r="G6" s="269"/>
      <c r="H6" s="269"/>
      <c r="I6" s="269"/>
      <c r="J6" s="269"/>
      <c r="K6" s="269"/>
      <c r="L6" s="269"/>
      <c r="M6" s="269"/>
      <c r="N6" s="201"/>
    </row>
    <row r="7" spans="1:14" ht="15.6" customHeight="1" x14ac:dyDescent="0.2">
      <c r="A7" s="205"/>
      <c r="B7" s="217"/>
      <c r="C7" s="217"/>
      <c r="D7" s="217"/>
      <c r="E7" s="217"/>
      <c r="F7" s="217"/>
      <c r="G7" s="217"/>
      <c r="H7" s="217"/>
      <c r="I7" s="217"/>
      <c r="J7" s="217"/>
      <c r="K7" s="217"/>
      <c r="L7" s="217"/>
      <c r="M7" s="217"/>
      <c r="N7" s="201"/>
    </row>
    <row r="8" spans="1:14" ht="18" customHeight="1" x14ac:dyDescent="0.2">
      <c r="A8" s="231"/>
      <c r="B8" s="270" t="s">
        <v>21</v>
      </c>
      <c r="C8" s="271">
        <v>1</v>
      </c>
      <c r="D8" s="271">
        <v>2</v>
      </c>
      <c r="E8" s="271">
        <v>3</v>
      </c>
      <c r="F8" s="271">
        <v>4</v>
      </c>
      <c r="G8" s="271">
        <v>5</v>
      </c>
      <c r="H8" s="271">
        <v>6</v>
      </c>
      <c r="I8" s="271">
        <v>7</v>
      </c>
      <c r="J8" s="271">
        <v>8</v>
      </c>
      <c r="K8" s="271">
        <v>9</v>
      </c>
      <c r="L8" s="271">
        <v>10</v>
      </c>
      <c r="M8" s="272" t="s">
        <v>82</v>
      </c>
      <c r="N8" s="273"/>
    </row>
    <row r="9" spans="1:14" ht="22.5" customHeight="1" x14ac:dyDescent="0.3">
      <c r="A9" s="274">
        <v>1</v>
      </c>
      <c r="B9" s="275" t="str">
        <f>'B Q Stand'!B11</f>
        <v>DALLAS BOYS</v>
      </c>
      <c r="C9" s="276">
        <v>212</v>
      </c>
      <c r="D9" s="276">
        <v>182</v>
      </c>
      <c r="E9" s="276">
        <v>213</v>
      </c>
      <c r="F9" s="276">
        <v>199</v>
      </c>
      <c r="G9" s="276">
        <v>176</v>
      </c>
      <c r="H9" s="276">
        <v>181</v>
      </c>
      <c r="I9" s="276">
        <v>167</v>
      </c>
      <c r="J9" s="276">
        <v>187</v>
      </c>
      <c r="K9" s="276">
        <v>189</v>
      </c>
      <c r="L9" s="276">
        <v>180</v>
      </c>
      <c r="M9" s="277">
        <f t="shared" ref="M9:M14" si="0">SUM(C9:L9)</f>
        <v>1886</v>
      </c>
      <c r="N9" s="273"/>
    </row>
    <row r="10" spans="1:14" ht="21.95" customHeight="1" x14ac:dyDescent="0.3">
      <c r="A10" s="274">
        <v>2</v>
      </c>
      <c r="B10" s="278" t="str">
        <f>'B Q Stand'!B10</f>
        <v>SPRAGUE ORANGE</v>
      </c>
      <c r="C10" s="279">
        <v>206</v>
      </c>
      <c r="D10" s="279">
        <v>173</v>
      </c>
      <c r="E10" s="279">
        <v>173</v>
      </c>
      <c r="F10" s="279">
        <v>187</v>
      </c>
      <c r="G10" s="279">
        <v>167</v>
      </c>
      <c r="H10" s="279">
        <v>195</v>
      </c>
      <c r="I10" s="279">
        <v>173</v>
      </c>
      <c r="J10" s="279">
        <v>203</v>
      </c>
      <c r="K10" s="279">
        <v>172</v>
      </c>
      <c r="L10" s="279">
        <v>169</v>
      </c>
      <c r="M10" s="280">
        <f t="shared" si="0"/>
        <v>1818</v>
      </c>
      <c r="N10" s="273"/>
    </row>
    <row r="11" spans="1:14" ht="21.95" customHeight="1" x14ac:dyDescent="0.3">
      <c r="A11" s="274">
        <v>3</v>
      </c>
      <c r="B11" s="278" t="str">
        <f>'B Q Stand'!B13</f>
        <v>SPRAGUE BLACK</v>
      </c>
      <c r="C11" s="279">
        <v>113</v>
      </c>
      <c r="D11" s="279">
        <v>203</v>
      </c>
      <c r="E11" s="279">
        <v>169</v>
      </c>
      <c r="F11" s="279">
        <v>217</v>
      </c>
      <c r="G11" s="279">
        <v>148</v>
      </c>
      <c r="H11" s="279">
        <v>225</v>
      </c>
      <c r="I11" s="279">
        <v>146</v>
      </c>
      <c r="J11" s="279">
        <v>181</v>
      </c>
      <c r="K11" s="279">
        <v>213</v>
      </c>
      <c r="L11" s="279">
        <v>179</v>
      </c>
      <c r="M11" s="280">
        <f t="shared" si="0"/>
        <v>1794</v>
      </c>
      <c r="N11" s="273"/>
    </row>
    <row r="12" spans="1:14" ht="21.95" customHeight="1" x14ac:dyDescent="0.3">
      <c r="A12" s="274">
        <v>4</v>
      </c>
      <c r="B12" s="278" t="str">
        <f>'B Q Stand'!B12</f>
        <v>ALBANY BOYS</v>
      </c>
      <c r="C12" s="279">
        <v>175</v>
      </c>
      <c r="D12" s="279">
        <v>166</v>
      </c>
      <c r="E12" s="279">
        <v>206</v>
      </c>
      <c r="F12" s="279">
        <v>137</v>
      </c>
      <c r="G12" s="279">
        <v>144</v>
      </c>
      <c r="H12" s="279">
        <v>184</v>
      </c>
      <c r="I12" s="279">
        <v>151</v>
      </c>
      <c r="J12" s="279">
        <v>185</v>
      </c>
      <c r="K12" s="279">
        <v>160</v>
      </c>
      <c r="L12" s="279">
        <v>132</v>
      </c>
      <c r="M12" s="280">
        <f t="shared" si="0"/>
        <v>1640</v>
      </c>
      <c r="N12" s="273"/>
    </row>
    <row r="13" spans="1:14" ht="21.95" customHeight="1" x14ac:dyDescent="0.3">
      <c r="A13" s="274">
        <v>5</v>
      </c>
      <c r="B13" s="278" t="str">
        <f>'B Q Stand'!B14</f>
        <v>MCKAY/MCNARY BOYS</v>
      </c>
      <c r="C13" s="279">
        <v>157</v>
      </c>
      <c r="D13" s="279">
        <v>151</v>
      </c>
      <c r="E13" s="279">
        <v>159</v>
      </c>
      <c r="F13" s="279">
        <v>170</v>
      </c>
      <c r="G13" s="279">
        <v>129</v>
      </c>
      <c r="H13" s="279">
        <v>156</v>
      </c>
      <c r="I13" s="279">
        <v>120</v>
      </c>
      <c r="J13" s="279">
        <v>151</v>
      </c>
      <c r="K13" s="279">
        <v>133</v>
      </c>
      <c r="L13" s="279">
        <v>168</v>
      </c>
      <c r="M13" s="280">
        <f t="shared" si="0"/>
        <v>1494</v>
      </c>
      <c r="N13" s="273"/>
    </row>
    <row r="14" spans="1:14" ht="22.5" customHeight="1" x14ac:dyDescent="0.3">
      <c r="A14" s="274">
        <v>6</v>
      </c>
      <c r="B14" s="281" t="str">
        <f>'B Q Stand'!B15</f>
        <v>SPRAGUE WHITE</v>
      </c>
      <c r="C14" s="282">
        <v>108</v>
      </c>
      <c r="D14" s="282">
        <v>100</v>
      </c>
      <c r="E14" s="282">
        <v>157</v>
      </c>
      <c r="F14" s="282">
        <v>110</v>
      </c>
      <c r="G14" s="282">
        <v>118</v>
      </c>
      <c r="H14" s="282">
        <v>97</v>
      </c>
      <c r="I14" s="282">
        <v>157</v>
      </c>
      <c r="J14" s="282">
        <v>122</v>
      </c>
      <c r="K14" s="282">
        <v>142</v>
      </c>
      <c r="L14" s="282">
        <v>131</v>
      </c>
      <c r="M14" s="283">
        <f t="shared" si="0"/>
        <v>1242</v>
      </c>
      <c r="N14" s="273"/>
    </row>
    <row r="15" spans="1:14" ht="22.5" customHeight="1" x14ac:dyDescent="0.3">
      <c r="A15" s="284"/>
      <c r="B15" s="213"/>
      <c r="C15" s="285"/>
      <c r="D15" s="285"/>
      <c r="E15" s="285"/>
      <c r="F15" s="285"/>
      <c r="G15" s="285"/>
      <c r="H15" s="285"/>
      <c r="I15" s="285"/>
      <c r="J15" s="285"/>
      <c r="K15" s="285"/>
      <c r="L15" s="285"/>
      <c r="M15" s="286"/>
      <c r="N15" s="201"/>
    </row>
    <row r="16" spans="1:14" ht="20.45" customHeight="1" x14ac:dyDescent="0.3">
      <c r="A16" s="287"/>
      <c r="B16" s="254"/>
      <c r="C16" s="288"/>
      <c r="D16" s="288"/>
      <c r="E16" s="288"/>
      <c r="F16" s="288"/>
      <c r="G16" s="288"/>
      <c r="H16" s="288"/>
      <c r="I16" s="288"/>
      <c r="J16" s="288"/>
      <c r="K16" s="288"/>
      <c r="L16" s="288"/>
      <c r="M16" s="83"/>
      <c r="N16" s="201"/>
    </row>
    <row r="17" spans="1:14" ht="20.45" customHeight="1" x14ac:dyDescent="0.3">
      <c r="A17" s="287"/>
      <c r="B17" s="254"/>
      <c r="C17" s="288"/>
      <c r="D17" s="288"/>
      <c r="E17" s="288"/>
      <c r="F17" s="288"/>
      <c r="G17" s="288"/>
      <c r="H17" s="288"/>
      <c r="I17" s="288"/>
      <c r="J17" s="288"/>
      <c r="K17" s="288"/>
      <c r="L17" s="288"/>
      <c r="M17" s="83"/>
      <c r="N17" s="201"/>
    </row>
    <row r="18" spans="1:14" ht="20.45" customHeight="1" x14ac:dyDescent="0.3">
      <c r="A18" s="287"/>
      <c r="B18" s="254"/>
      <c r="C18" s="288"/>
      <c r="D18" s="288"/>
      <c r="E18" s="288"/>
      <c r="F18" s="288"/>
      <c r="G18" s="288"/>
      <c r="H18" s="288"/>
      <c r="I18" s="288"/>
      <c r="J18" s="288"/>
      <c r="K18" s="288"/>
      <c r="L18" s="288"/>
      <c r="M18" s="83"/>
      <c r="N18" s="201"/>
    </row>
    <row r="19" spans="1:14" ht="20.45" customHeight="1" x14ac:dyDescent="0.3">
      <c r="A19" s="287"/>
      <c r="B19" s="254"/>
      <c r="C19" s="201"/>
      <c r="D19" s="201"/>
      <c r="E19" s="201"/>
      <c r="F19" s="201"/>
      <c r="G19" s="201"/>
      <c r="H19" s="201"/>
      <c r="I19" s="201"/>
      <c r="J19" s="201"/>
      <c r="K19" s="201"/>
      <c r="L19" s="201"/>
      <c r="M19" s="83"/>
      <c r="N19" s="201"/>
    </row>
    <row r="20" spans="1:14" ht="20.45" customHeight="1" x14ac:dyDescent="0.3">
      <c r="A20" s="287"/>
      <c r="B20" s="254"/>
      <c r="C20" s="201"/>
      <c r="D20" s="201"/>
      <c r="E20" s="201"/>
      <c r="F20" s="201"/>
      <c r="G20" s="201"/>
      <c r="H20" s="201"/>
      <c r="I20" s="201"/>
      <c r="J20" s="201"/>
      <c r="K20" s="201"/>
      <c r="L20" s="201"/>
      <c r="M20" s="83"/>
      <c r="N20" s="201"/>
    </row>
    <row r="21" spans="1:14" ht="20.45" customHeight="1" x14ac:dyDescent="0.3">
      <c r="A21" s="287"/>
      <c r="B21" s="254"/>
      <c r="C21" s="201"/>
      <c r="D21" s="201"/>
      <c r="E21" s="201"/>
      <c r="F21" s="201"/>
      <c r="G21" s="201"/>
      <c r="H21" s="201"/>
      <c r="I21" s="201"/>
      <c r="J21" s="201"/>
      <c r="K21" s="201"/>
      <c r="L21" s="201"/>
      <c r="M21" s="83"/>
      <c r="N21" s="201"/>
    </row>
    <row r="22" spans="1:14" ht="20.45" customHeight="1" x14ac:dyDescent="0.3">
      <c r="A22" s="287"/>
      <c r="B22" s="254"/>
      <c r="C22" s="201"/>
      <c r="D22" s="201"/>
      <c r="E22" s="201"/>
      <c r="F22" s="201"/>
      <c r="G22" s="201"/>
      <c r="H22" s="201"/>
      <c r="I22" s="201"/>
      <c r="J22" s="201"/>
      <c r="K22" s="201"/>
      <c r="L22" s="201"/>
      <c r="M22" s="83"/>
      <c r="N22" s="201"/>
    </row>
    <row r="23" spans="1:14" ht="20.45" customHeight="1" x14ac:dyDescent="0.3">
      <c r="A23" s="287"/>
      <c r="B23" s="254"/>
      <c r="C23" s="201"/>
      <c r="D23" s="201"/>
      <c r="E23" s="201"/>
      <c r="F23" s="201"/>
      <c r="G23" s="201"/>
      <c r="H23" s="201"/>
      <c r="I23" s="201"/>
      <c r="J23" s="201"/>
      <c r="K23" s="201"/>
      <c r="L23" s="201"/>
      <c r="M23" s="83"/>
      <c r="N23" s="201"/>
    </row>
    <row r="24" spans="1:14" ht="20.45" customHeight="1" x14ac:dyDescent="0.3">
      <c r="A24" s="287"/>
      <c r="B24" s="254"/>
      <c r="C24" s="201"/>
      <c r="D24" s="201"/>
      <c r="E24" s="201"/>
      <c r="F24" s="201"/>
      <c r="G24" s="201"/>
      <c r="H24" s="201"/>
      <c r="I24" s="201"/>
      <c r="J24" s="201"/>
      <c r="K24" s="201"/>
      <c r="L24" s="201"/>
      <c r="M24" s="83"/>
      <c r="N24" s="201"/>
    </row>
  </sheetData>
  <sortState xmlns:xlrd2="http://schemas.microsoft.com/office/spreadsheetml/2017/richdata2" ref="B9:M14">
    <sortCondition descending="1" ref="M9:M14"/>
  </sortState>
  <mergeCells count="1">
    <mergeCell ref="A2:M2"/>
  </mergeCells>
  <pageMargins left="0" right="0" top="1" bottom="1" header="0.5" footer="0.5"/>
  <pageSetup orientation="landscape" horizontalDpi="4294967293" r:id="rId1"/>
  <headerFooter>
    <oddFooter>&amp;C&amp;"Helvetica,Regular"&amp;12&amp;K000000&amp;P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1"/>
  <sheetViews>
    <sheetView showGridLines="0" topLeftCell="A10" workbookViewId="0">
      <selection activeCell="J19" sqref="J19"/>
    </sheetView>
  </sheetViews>
  <sheetFormatPr defaultColWidth="10.85546875" defaultRowHeight="12" customHeight="1" x14ac:dyDescent="0.2"/>
  <cols>
    <col min="1" max="3" width="8.85546875" style="1" customWidth="1"/>
    <col min="4" max="4" width="5.7109375" style="1" customWidth="1"/>
    <col min="5" max="5" width="7.7109375" style="1" customWidth="1"/>
    <col min="6" max="6" width="4.7109375" style="1" customWidth="1"/>
    <col min="7" max="7" width="7.7109375" style="1" customWidth="1"/>
    <col min="8" max="8" width="4.7109375" style="1" customWidth="1"/>
    <col min="9" max="9" width="7.7109375" style="1" customWidth="1"/>
    <col min="10" max="10" width="8.85546875" style="1" customWidth="1"/>
    <col min="11" max="256" width="10.85546875" style="1" customWidth="1"/>
  </cols>
  <sheetData>
    <row r="1" spans="1:10" ht="13.7" customHeight="1" x14ac:dyDescent="0.2">
      <c r="A1" s="99"/>
      <c r="B1" s="99"/>
      <c r="C1" s="99"/>
      <c r="D1" s="99"/>
      <c r="E1" s="99"/>
      <c r="F1" s="99"/>
      <c r="G1" s="99"/>
      <c r="H1" s="99"/>
      <c r="I1" s="99"/>
      <c r="J1" s="99"/>
    </row>
    <row r="2" spans="1:10" ht="20.45" customHeight="1" x14ac:dyDescent="0.3">
      <c r="A2" s="99"/>
      <c r="B2" s="99"/>
      <c r="C2" s="190"/>
      <c r="D2" s="190"/>
      <c r="E2" s="190"/>
      <c r="F2" s="251" t="str">
        <f>'G Input'!B1</f>
        <v>Oregon District 2 High School Tournament</v>
      </c>
      <c r="G2" s="190"/>
      <c r="H2" s="190"/>
      <c r="I2" s="190"/>
      <c r="J2" s="190"/>
    </row>
    <row r="3" spans="1:10" ht="20.45" customHeight="1" x14ac:dyDescent="0.3">
      <c r="A3" s="99"/>
      <c r="B3" s="99"/>
      <c r="C3" s="190"/>
      <c r="D3" s="190"/>
      <c r="E3" s="190"/>
      <c r="F3" s="252" t="str">
        <f>'G Semi'!F6</f>
        <v>Girls Division - Semi Finals</v>
      </c>
      <c r="G3" s="190"/>
      <c r="H3" s="190"/>
      <c r="I3" s="190"/>
      <c r="J3" s="190"/>
    </row>
    <row r="4" spans="1:10" ht="13.7" customHeight="1" x14ac:dyDescent="0.2">
      <c r="A4" s="99"/>
      <c r="B4" s="99"/>
      <c r="C4" s="99"/>
      <c r="D4" s="99"/>
      <c r="E4" s="99"/>
      <c r="F4" s="99"/>
      <c r="G4" s="99"/>
      <c r="H4" s="99"/>
      <c r="I4" s="99"/>
      <c r="J4" s="99"/>
    </row>
    <row r="5" spans="1:10" ht="18.600000000000001" customHeight="1" x14ac:dyDescent="0.25">
      <c r="A5" s="99"/>
      <c r="B5" s="99"/>
      <c r="C5" s="253" t="s">
        <v>60</v>
      </c>
      <c r="D5" s="254"/>
      <c r="E5" s="255" t="s">
        <v>159</v>
      </c>
      <c r="F5" s="253"/>
      <c r="G5" s="255" t="s">
        <v>160</v>
      </c>
      <c r="H5" s="253"/>
      <c r="I5" s="255"/>
      <c r="J5" s="256"/>
    </row>
    <row r="6" spans="1:10" ht="18.600000000000001" customHeight="1" x14ac:dyDescent="0.25">
      <c r="A6" s="99"/>
      <c r="B6" s="99"/>
      <c r="C6" s="256"/>
      <c r="D6" s="256"/>
      <c r="E6" s="257"/>
      <c r="F6" s="258"/>
      <c r="G6" s="257"/>
      <c r="H6" s="258"/>
      <c r="I6" s="257"/>
      <c r="J6" s="256"/>
    </row>
    <row r="7" spans="1:10" ht="18.600000000000001" customHeight="1" x14ac:dyDescent="0.25">
      <c r="A7" s="99"/>
      <c r="B7" s="99"/>
      <c r="C7" s="256"/>
      <c r="D7" s="256"/>
      <c r="E7" s="258"/>
      <c r="F7" s="258"/>
      <c r="G7" s="258"/>
      <c r="H7" s="258"/>
      <c r="I7" s="258"/>
      <c r="J7" s="256"/>
    </row>
    <row r="8" spans="1:10" ht="18.600000000000001" customHeight="1" x14ac:dyDescent="0.25">
      <c r="A8" s="99"/>
      <c r="B8" s="99"/>
      <c r="C8" s="289" t="s">
        <v>61</v>
      </c>
      <c r="D8" s="256"/>
      <c r="E8" s="259" t="s">
        <v>62</v>
      </c>
      <c r="F8" s="260"/>
      <c r="G8" s="259" t="s">
        <v>63</v>
      </c>
      <c r="H8" s="261"/>
      <c r="I8" s="259"/>
      <c r="J8" s="256"/>
    </row>
    <row r="9" spans="1:10" ht="18.600000000000001" customHeight="1" x14ac:dyDescent="0.25">
      <c r="A9" s="99"/>
      <c r="B9" s="99"/>
      <c r="C9" s="290"/>
      <c r="D9" s="256"/>
      <c r="E9" s="262"/>
      <c r="F9" s="260"/>
      <c r="G9" s="262"/>
      <c r="H9" s="261"/>
      <c r="I9" s="262"/>
      <c r="J9" s="256"/>
    </row>
    <row r="10" spans="1:10" ht="18.600000000000001" customHeight="1" x14ac:dyDescent="0.25">
      <c r="A10" s="99"/>
      <c r="B10" s="99"/>
      <c r="C10" s="289" t="s">
        <v>65</v>
      </c>
      <c r="D10" s="256"/>
      <c r="E10" s="259" t="s">
        <v>74</v>
      </c>
      <c r="F10" s="260"/>
      <c r="G10" s="259" t="s">
        <v>162</v>
      </c>
      <c r="H10" s="261"/>
      <c r="I10" s="259"/>
      <c r="J10" s="256"/>
    </row>
    <row r="11" spans="1:10" ht="18.600000000000001" customHeight="1" x14ac:dyDescent="0.25">
      <c r="A11" s="99"/>
      <c r="B11" s="99"/>
      <c r="C11" s="290"/>
      <c r="D11" s="256"/>
      <c r="E11" s="262"/>
      <c r="F11" s="260"/>
      <c r="G11" s="262"/>
      <c r="H11" s="261"/>
      <c r="I11" s="262"/>
      <c r="J11" s="256"/>
    </row>
    <row r="12" spans="1:10" ht="18.600000000000001" customHeight="1" x14ac:dyDescent="0.25">
      <c r="A12" s="99"/>
      <c r="B12" s="99"/>
      <c r="C12" s="289" t="s">
        <v>69</v>
      </c>
      <c r="D12" s="256"/>
      <c r="E12" s="259" t="s">
        <v>163</v>
      </c>
      <c r="F12" s="260"/>
      <c r="G12" s="259" t="s">
        <v>68</v>
      </c>
      <c r="H12" s="261"/>
      <c r="I12" s="259"/>
      <c r="J12" s="256"/>
    </row>
    <row r="13" spans="1:10" ht="18.600000000000001" customHeight="1" x14ac:dyDescent="0.25">
      <c r="A13" s="99"/>
      <c r="B13" s="99"/>
      <c r="C13" s="290"/>
      <c r="D13" s="256"/>
      <c r="E13" s="262"/>
      <c r="F13" s="260"/>
      <c r="G13" s="262"/>
      <c r="H13" s="261"/>
      <c r="I13" s="262"/>
      <c r="J13" s="256"/>
    </row>
    <row r="14" spans="1:10" ht="18.600000000000001" customHeight="1" x14ac:dyDescent="0.25">
      <c r="A14" s="99"/>
      <c r="B14" s="99"/>
      <c r="C14" s="289" t="s">
        <v>73</v>
      </c>
      <c r="D14" s="256"/>
      <c r="E14" s="259" t="s">
        <v>79</v>
      </c>
      <c r="F14" s="260"/>
      <c r="G14" s="259" t="s">
        <v>63</v>
      </c>
      <c r="H14" s="261"/>
      <c r="I14" s="259"/>
      <c r="J14" s="256"/>
    </row>
    <row r="15" spans="1:10" ht="18.600000000000001" customHeight="1" x14ac:dyDescent="0.25">
      <c r="A15" s="99"/>
      <c r="B15" s="99"/>
      <c r="C15" s="290"/>
      <c r="D15" s="256"/>
      <c r="E15" s="262"/>
      <c r="F15" s="260"/>
      <c r="G15" s="262"/>
      <c r="H15" s="261"/>
      <c r="I15" s="262"/>
      <c r="J15" s="256"/>
    </row>
    <row r="16" spans="1:10" ht="18.600000000000001" customHeight="1" x14ac:dyDescent="0.25">
      <c r="A16" s="99"/>
      <c r="B16" s="99"/>
      <c r="C16" s="289" t="s">
        <v>77</v>
      </c>
      <c r="D16" s="256"/>
      <c r="E16" s="259" t="s">
        <v>161</v>
      </c>
      <c r="F16" s="260"/>
      <c r="G16" s="259" t="s">
        <v>70</v>
      </c>
      <c r="H16" s="261"/>
      <c r="I16" s="259"/>
      <c r="J16" s="256"/>
    </row>
    <row r="17" spans="1:10" ht="18.600000000000001" customHeight="1" x14ac:dyDescent="0.25">
      <c r="A17" s="99"/>
      <c r="B17" s="99"/>
      <c r="C17" s="256"/>
      <c r="D17" s="256"/>
      <c r="E17" s="263"/>
      <c r="F17" s="256"/>
      <c r="G17" s="263"/>
      <c r="H17" s="256"/>
      <c r="I17" s="263"/>
      <c r="J17" s="256"/>
    </row>
    <row r="18" spans="1:10" ht="18.600000000000001" customHeight="1" x14ac:dyDescent="0.25">
      <c r="A18" s="99"/>
      <c r="B18" s="99"/>
      <c r="C18" s="256"/>
      <c r="D18" s="256"/>
      <c r="E18" s="256"/>
      <c r="F18" s="256"/>
      <c r="G18" s="256"/>
      <c r="H18" s="256"/>
      <c r="I18" s="256"/>
      <c r="J18" s="256"/>
    </row>
    <row r="19" spans="1:10" ht="18.600000000000001" customHeight="1" x14ac:dyDescent="0.25">
      <c r="A19" s="99"/>
      <c r="B19" s="99"/>
      <c r="C19" s="256"/>
      <c r="D19" s="256"/>
      <c r="E19" s="256"/>
      <c r="F19" s="256"/>
      <c r="G19" s="256"/>
      <c r="H19" s="256"/>
      <c r="I19" s="256"/>
      <c r="J19" s="256"/>
    </row>
    <row r="20" spans="1:10" ht="18.95" customHeight="1" x14ac:dyDescent="0.25">
      <c r="A20" s="99"/>
      <c r="B20" s="99"/>
      <c r="C20" s="83">
        <v>1</v>
      </c>
      <c r="D20" s="264"/>
      <c r="E20" s="265" t="str">
        <f>'G Q Stand'!B10</f>
        <v>DALLAS GIRLS</v>
      </c>
      <c r="F20" s="264"/>
      <c r="G20" s="264"/>
      <c r="H20" s="264"/>
      <c r="I20" s="264"/>
      <c r="J20" s="256"/>
    </row>
    <row r="21" spans="1:10" ht="18.95" customHeight="1" x14ac:dyDescent="0.25">
      <c r="A21" s="99"/>
      <c r="B21" s="99"/>
      <c r="C21" s="83"/>
      <c r="D21" s="266"/>
      <c r="E21" s="266"/>
      <c r="F21" s="266"/>
      <c r="G21" s="266"/>
      <c r="H21" s="266"/>
      <c r="I21" s="266"/>
      <c r="J21" s="256"/>
    </row>
    <row r="22" spans="1:10" ht="18.95" customHeight="1" x14ac:dyDescent="0.25">
      <c r="A22" s="99"/>
      <c r="B22" s="99"/>
      <c r="C22" s="83">
        <v>2</v>
      </c>
      <c r="D22" s="264"/>
      <c r="E22" s="265" t="str">
        <f>'G Q Stand'!B11</f>
        <v>SPRAGUE/ MCKAY GIRLS</v>
      </c>
      <c r="F22" s="264"/>
      <c r="G22" s="264"/>
      <c r="H22" s="264"/>
      <c r="I22" s="264"/>
      <c r="J22" s="256"/>
    </row>
    <row r="23" spans="1:10" ht="18.95" customHeight="1" x14ac:dyDescent="0.25">
      <c r="A23" s="99"/>
      <c r="B23" s="99"/>
      <c r="C23" s="83"/>
      <c r="D23" s="266"/>
      <c r="E23" s="266"/>
      <c r="F23" s="266"/>
      <c r="G23" s="266"/>
      <c r="H23" s="266"/>
      <c r="I23" s="266"/>
      <c r="J23" s="256"/>
    </row>
    <row r="24" spans="1:10" ht="18.95" customHeight="1" x14ac:dyDescent="0.25">
      <c r="A24" s="99"/>
      <c r="B24" s="99"/>
      <c r="C24" s="83">
        <v>3</v>
      </c>
      <c r="D24" s="264"/>
      <c r="E24" s="265" t="str">
        <f>'G Q Stand'!B12</f>
        <v>ALBANY GIRLS</v>
      </c>
      <c r="F24" s="264"/>
      <c r="G24" s="264"/>
      <c r="H24" s="264"/>
      <c r="I24" s="264"/>
      <c r="J24" s="256"/>
    </row>
    <row r="25" spans="1:10" ht="18.95" customHeight="1" x14ac:dyDescent="0.25">
      <c r="A25" s="99"/>
      <c r="B25" s="99"/>
      <c r="C25" s="83"/>
      <c r="D25" s="266"/>
      <c r="E25" s="266"/>
      <c r="F25" s="266"/>
      <c r="G25" s="266"/>
      <c r="H25" s="266"/>
      <c r="I25" s="266"/>
      <c r="J25" s="256"/>
    </row>
    <row r="26" spans="1:10" ht="18.95" customHeight="1" x14ac:dyDescent="0.25">
      <c r="A26" s="99"/>
      <c r="B26" s="99"/>
      <c r="C26" s="83"/>
      <c r="D26" s="264"/>
      <c r="E26" s="265"/>
      <c r="F26" s="264"/>
      <c r="G26" s="264"/>
      <c r="H26" s="264"/>
      <c r="I26" s="264"/>
      <c r="J26" s="256"/>
    </row>
    <row r="27" spans="1:10" ht="18.95" customHeight="1" x14ac:dyDescent="0.25">
      <c r="A27" s="99"/>
      <c r="B27" s="99"/>
      <c r="C27" s="83"/>
      <c r="D27" s="266"/>
      <c r="E27" s="266"/>
      <c r="F27" s="266"/>
      <c r="G27" s="266"/>
      <c r="H27" s="266"/>
      <c r="I27" s="266"/>
      <c r="J27" s="256"/>
    </row>
    <row r="28" spans="1:10" ht="18.95" customHeight="1" thickBot="1" x14ac:dyDescent="0.3">
      <c r="A28" s="99"/>
      <c r="B28" s="99"/>
      <c r="C28" s="83"/>
      <c r="D28" s="264"/>
      <c r="E28" s="265"/>
      <c r="F28" s="264"/>
      <c r="G28" s="264"/>
      <c r="H28" s="264"/>
      <c r="I28" s="264"/>
      <c r="J28" s="256"/>
    </row>
    <row r="29" spans="1:10" ht="18.95" customHeight="1" x14ac:dyDescent="0.25">
      <c r="A29" s="99"/>
      <c r="B29" s="99"/>
      <c r="C29" s="83"/>
      <c r="D29" s="266"/>
      <c r="E29" s="266"/>
      <c r="F29" s="266"/>
      <c r="G29" s="266"/>
      <c r="H29" s="266"/>
      <c r="I29" s="266"/>
      <c r="J29" s="256"/>
    </row>
    <row r="30" spans="1:10" ht="18.95" customHeight="1" thickBot="1" x14ac:dyDescent="0.3">
      <c r="A30" s="99"/>
      <c r="B30" s="99"/>
      <c r="C30" s="83"/>
      <c r="D30" s="264"/>
      <c r="E30" s="265"/>
      <c r="F30" s="264"/>
      <c r="G30" s="264"/>
      <c r="H30" s="264"/>
      <c r="I30" s="264"/>
      <c r="J30" s="256"/>
    </row>
    <row r="31" spans="1:10" ht="18.95" customHeight="1" x14ac:dyDescent="0.25">
      <c r="A31" s="99"/>
      <c r="B31" s="99"/>
      <c r="C31" s="256"/>
      <c r="D31" s="266"/>
      <c r="E31" s="266"/>
      <c r="F31" s="266"/>
      <c r="G31" s="266"/>
      <c r="H31" s="266"/>
      <c r="I31" s="266"/>
      <c r="J31" s="256"/>
    </row>
  </sheetData>
  <pageMargins left="0.7" right="0.7" top="0.75" bottom="0.75" header="0.3" footer="0.3"/>
  <pageSetup orientation="portrait" horizontalDpi="4294967293" r:id="rId1"/>
  <headerFooter>
    <oddFooter>&amp;C&amp;"Helvetica,Regular"&amp;12&amp;K000000&amp;P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21"/>
  <sheetViews>
    <sheetView showGridLines="0" tabSelected="1" workbookViewId="0">
      <selection activeCell="M11" sqref="M11"/>
    </sheetView>
  </sheetViews>
  <sheetFormatPr defaultColWidth="10.85546875" defaultRowHeight="12" customHeight="1" x14ac:dyDescent="0.2"/>
  <cols>
    <col min="1" max="1" width="8.85546875" style="1" customWidth="1"/>
    <col min="2" max="2" width="28.7109375" style="1" customWidth="1"/>
    <col min="3" max="5" width="8.85546875" style="1" customWidth="1"/>
    <col min="6" max="6" width="9.140625" style="1" customWidth="1"/>
    <col min="7" max="14" width="8.85546875" style="1" customWidth="1"/>
    <col min="15" max="256" width="10.85546875" style="1" customWidth="1"/>
  </cols>
  <sheetData>
    <row r="1" spans="1:14" ht="13.7" customHeight="1" x14ac:dyDescent="0.2">
      <c r="A1" s="201"/>
      <c r="B1" s="201"/>
      <c r="C1" s="201"/>
      <c r="D1" s="201"/>
      <c r="E1" s="201"/>
      <c r="F1" s="201"/>
      <c r="G1" s="201"/>
      <c r="H1" s="201"/>
      <c r="I1" s="201"/>
      <c r="J1" s="201"/>
      <c r="K1" s="201"/>
      <c r="L1" s="201"/>
      <c r="M1" s="201"/>
      <c r="N1" s="201"/>
    </row>
    <row r="2" spans="1:14" ht="30.2" customHeight="1" x14ac:dyDescent="0.4">
      <c r="A2" s="373" t="s">
        <v>84</v>
      </c>
      <c r="B2" s="361"/>
      <c r="C2" s="361"/>
      <c r="D2" s="361"/>
      <c r="E2" s="361"/>
      <c r="F2" s="361"/>
      <c r="G2" s="361"/>
      <c r="H2" s="361"/>
      <c r="I2" s="361"/>
      <c r="J2" s="361"/>
      <c r="K2" s="361"/>
      <c r="L2" s="361"/>
      <c r="M2" s="361"/>
      <c r="N2" s="267"/>
    </row>
    <row r="3" spans="1:14" ht="15" customHeight="1" x14ac:dyDescent="0.2">
      <c r="A3" s="268"/>
      <c r="B3" s="205"/>
      <c r="C3" s="206"/>
      <c r="D3" s="206"/>
      <c r="E3" s="206"/>
      <c r="F3" s="206"/>
      <c r="G3" s="206"/>
      <c r="H3" s="205"/>
      <c r="I3" s="205"/>
      <c r="J3" s="205"/>
      <c r="K3" s="205"/>
      <c r="L3" s="206"/>
      <c r="M3" s="206"/>
      <c r="N3" s="201"/>
    </row>
    <row r="4" spans="1:14" ht="17.100000000000001" customHeight="1" x14ac:dyDescent="0.25">
      <c r="A4" s="268"/>
      <c r="B4" s="205"/>
      <c r="C4" s="206"/>
      <c r="D4" s="291"/>
      <c r="E4" s="291"/>
      <c r="F4" s="207" t="str">
        <f>'G Input'!D1</f>
        <v>Firebird</v>
      </c>
      <c r="G4" s="291"/>
      <c r="H4" s="291"/>
      <c r="I4" s="291"/>
      <c r="J4" s="205"/>
      <c r="K4" s="205"/>
      <c r="L4" s="206"/>
      <c r="M4" s="206"/>
      <c r="N4" s="201"/>
    </row>
    <row r="5" spans="1:14" ht="17.100000000000001" customHeight="1" x14ac:dyDescent="0.25">
      <c r="A5" s="205"/>
      <c r="B5" s="209"/>
      <c r="C5" s="209"/>
      <c r="D5" s="209"/>
      <c r="E5" s="209"/>
      <c r="F5" s="207" t="str">
        <f>'G Input'!B2</f>
        <v>1/29/2023</v>
      </c>
      <c r="G5" s="209"/>
      <c r="H5" s="209"/>
      <c r="I5" s="209"/>
      <c r="J5" s="209"/>
      <c r="K5" s="209"/>
      <c r="L5" s="209"/>
      <c r="M5" s="209"/>
      <c r="N5" s="208"/>
    </row>
    <row r="6" spans="1:14" ht="20.100000000000001" customHeight="1" x14ac:dyDescent="0.25">
      <c r="A6" s="269"/>
      <c r="B6" s="269"/>
      <c r="C6" s="269"/>
      <c r="D6" s="211"/>
      <c r="E6" s="211"/>
      <c r="F6" s="207" t="s">
        <v>83</v>
      </c>
      <c r="G6" s="211"/>
      <c r="H6" s="211"/>
      <c r="I6" s="211"/>
      <c r="J6" s="269"/>
      <c r="K6" s="269"/>
      <c r="L6" s="269"/>
      <c r="M6" s="269"/>
      <c r="N6" s="201"/>
    </row>
    <row r="7" spans="1:14" ht="15.6" customHeight="1" x14ac:dyDescent="0.2">
      <c r="A7" s="205"/>
      <c r="B7" s="217"/>
      <c r="C7" s="217"/>
      <c r="D7" s="217"/>
      <c r="E7" s="217"/>
      <c r="F7" s="217"/>
      <c r="G7" s="217"/>
      <c r="H7" s="217"/>
      <c r="I7" s="217"/>
      <c r="J7" s="217"/>
      <c r="K7" s="217"/>
      <c r="L7" s="217"/>
      <c r="M7" s="217"/>
      <c r="N7" s="201"/>
    </row>
    <row r="8" spans="1:14" ht="18" customHeight="1" x14ac:dyDescent="0.2">
      <c r="A8" s="292"/>
      <c r="B8" s="270" t="s">
        <v>21</v>
      </c>
      <c r="C8" s="271">
        <v>1</v>
      </c>
      <c r="D8" s="271">
        <v>2</v>
      </c>
      <c r="E8" s="271">
        <v>3</v>
      </c>
      <c r="F8" s="271">
        <v>4</v>
      </c>
      <c r="G8" s="271">
        <v>5</v>
      </c>
      <c r="H8" s="271">
        <v>6</v>
      </c>
      <c r="I8" s="271">
        <v>7</v>
      </c>
      <c r="J8" s="271">
        <v>8</v>
      </c>
      <c r="K8" s="271">
        <v>9</v>
      </c>
      <c r="L8" s="271">
        <v>10</v>
      </c>
      <c r="M8" s="272" t="s">
        <v>82</v>
      </c>
      <c r="N8" s="273"/>
    </row>
    <row r="9" spans="1:14" ht="22.5" customHeight="1" thickBot="1" x14ac:dyDescent="0.35">
      <c r="A9" s="293">
        <v>1</v>
      </c>
      <c r="B9" s="275" t="str">
        <f>'G Q Stand'!B10</f>
        <v>DALLAS GIRLS</v>
      </c>
      <c r="C9" s="276">
        <v>186</v>
      </c>
      <c r="D9" s="276">
        <v>162</v>
      </c>
      <c r="E9" s="276">
        <v>109</v>
      </c>
      <c r="F9" s="276">
        <v>186</v>
      </c>
      <c r="G9" s="276">
        <v>177</v>
      </c>
      <c r="H9" s="276">
        <v>137</v>
      </c>
      <c r="I9" s="276">
        <v>142</v>
      </c>
      <c r="J9" s="276">
        <v>155</v>
      </c>
      <c r="K9" s="276">
        <v>142</v>
      </c>
      <c r="L9" s="276">
        <v>162</v>
      </c>
      <c r="M9" s="277">
        <f>SUM(C9:L9)</f>
        <v>1558</v>
      </c>
      <c r="N9" s="273"/>
    </row>
    <row r="10" spans="1:14" ht="21.95" customHeight="1" thickBot="1" x14ac:dyDescent="0.35">
      <c r="A10" s="294">
        <v>2</v>
      </c>
      <c r="B10" s="278" t="str">
        <f>'G Q Stand'!B11</f>
        <v>SPRAGUE/ MCKAY GIRLS</v>
      </c>
      <c r="C10" s="279">
        <v>91</v>
      </c>
      <c r="D10" s="276">
        <v>104</v>
      </c>
      <c r="E10" s="279">
        <v>106</v>
      </c>
      <c r="F10" s="279">
        <v>138</v>
      </c>
      <c r="G10" s="279">
        <v>126</v>
      </c>
      <c r="H10" s="279">
        <v>114</v>
      </c>
      <c r="I10" s="279">
        <v>116</v>
      </c>
      <c r="J10" s="279">
        <v>108</v>
      </c>
      <c r="K10" s="279">
        <v>86</v>
      </c>
      <c r="L10" s="279">
        <v>103</v>
      </c>
      <c r="M10" s="280">
        <f>SUM(C10:L10)</f>
        <v>1092</v>
      </c>
      <c r="N10" s="273"/>
    </row>
    <row r="11" spans="1:14" ht="21.95" customHeight="1" thickBot="1" x14ac:dyDescent="0.35">
      <c r="A11" s="294">
        <v>3</v>
      </c>
      <c r="B11" s="278" t="str">
        <f>'G Q Stand'!B12</f>
        <v>ALBANY GIRLS</v>
      </c>
      <c r="C11" s="279">
        <v>125</v>
      </c>
      <c r="D11" s="276">
        <v>121</v>
      </c>
      <c r="E11" s="279">
        <v>107</v>
      </c>
      <c r="F11" s="279">
        <v>93</v>
      </c>
      <c r="G11" s="279">
        <v>82</v>
      </c>
      <c r="H11" s="279">
        <v>76</v>
      </c>
      <c r="I11" s="279">
        <v>114</v>
      </c>
      <c r="J11" s="279">
        <v>81</v>
      </c>
      <c r="K11" s="279">
        <v>107</v>
      </c>
      <c r="L11" s="279">
        <v>101</v>
      </c>
      <c r="M11" s="280">
        <f>SUM(C11:L11)</f>
        <v>1007</v>
      </c>
      <c r="N11" s="273"/>
    </row>
    <row r="12" spans="1:14" ht="22.5" customHeight="1" x14ac:dyDescent="0.3">
      <c r="A12" s="295"/>
      <c r="B12" s="213"/>
      <c r="C12" s="285"/>
      <c r="D12" s="285"/>
      <c r="E12" s="285"/>
      <c r="F12" s="285"/>
      <c r="G12" s="285"/>
      <c r="H12" s="285"/>
      <c r="I12" s="285"/>
      <c r="J12" s="285"/>
      <c r="K12" s="285"/>
      <c r="L12" s="285"/>
      <c r="M12" s="286"/>
      <c r="N12" s="201"/>
    </row>
    <row r="13" spans="1:14" ht="20.45" customHeight="1" x14ac:dyDescent="0.3">
      <c r="A13" s="287"/>
      <c r="B13" s="254"/>
      <c r="C13" s="288"/>
      <c r="D13" s="288"/>
      <c r="E13" s="288"/>
      <c r="F13" s="288"/>
      <c r="G13" s="288"/>
      <c r="H13" s="288"/>
      <c r="I13" s="288"/>
      <c r="J13" s="288"/>
      <c r="K13" s="288"/>
      <c r="L13" s="288"/>
      <c r="M13" s="83"/>
      <c r="N13" s="201"/>
    </row>
    <row r="14" spans="1:14" ht="20.45" customHeight="1" x14ac:dyDescent="0.3">
      <c r="A14" s="287"/>
      <c r="B14" s="254"/>
      <c r="C14" s="288"/>
      <c r="D14" s="288"/>
      <c r="E14" s="288"/>
      <c r="F14" s="288"/>
      <c r="G14" s="288"/>
      <c r="H14" s="288"/>
      <c r="I14" s="288"/>
      <c r="J14" s="288"/>
      <c r="K14" s="288"/>
      <c r="L14" s="288"/>
      <c r="M14" s="83"/>
      <c r="N14" s="201"/>
    </row>
    <row r="15" spans="1:14" ht="20.45" customHeight="1" x14ac:dyDescent="0.3">
      <c r="A15" s="287"/>
      <c r="B15" s="254"/>
      <c r="C15" s="288"/>
      <c r="D15" s="288"/>
      <c r="E15" s="288"/>
      <c r="F15" s="288"/>
      <c r="G15" s="288"/>
      <c r="H15" s="288"/>
      <c r="I15" s="288"/>
      <c r="J15" s="288"/>
      <c r="K15" s="288"/>
      <c r="L15" s="288"/>
      <c r="M15" s="83"/>
      <c r="N15" s="201"/>
    </row>
    <row r="16" spans="1:14" ht="20.45" customHeight="1" x14ac:dyDescent="0.3">
      <c r="A16" s="287"/>
      <c r="B16" s="254"/>
      <c r="C16" s="201"/>
      <c r="D16" s="201"/>
      <c r="E16" s="201"/>
      <c r="F16" s="201"/>
      <c r="G16" s="201"/>
      <c r="H16" s="201"/>
      <c r="I16" s="201"/>
      <c r="J16" s="201"/>
      <c r="K16" s="201"/>
      <c r="L16" s="201"/>
      <c r="M16" s="83"/>
      <c r="N16" s="201"/>
    </row>
    <row r="17" spans="1:14" ht="20.45" customHeight="1" x14ac:dyDescent="0.3">
      <c r="A17" s="287"/>
      <c r="B17" s="254"/>
      <c r="C17" s="201"/>
      <c r="D17" s="201"/>
      <c r="E17" s="201"/>
      <c r="F17" s="201"/>
      <c r="G17" s="201"/>
      <c r="H17" s="201"/>
      <c r="I17" s="201"/>
      <c r="J17" s="201"/>
      <c r="K17" s="201"/>
      <c r="L17" s="201"/>
      <c r="M17" s="83"/>
      <c r="N17" s="201"/>
    </row>
    <row r="18" spans="1:14" ht="20.45" customHeight="1" x14ac:dyDescent="0.3">
      <c r="A18" s="287"/>
      <c r="B18" s="254"/>
      <c r="C18" s="201"/>
      <c r="D18" s="201"/>
      <c r="E18" s="201"/>
      <c r="F18" s="201"/>
      <c r="G18" s="201"/>
      <c r="H18" s="201"/>
      <c r="I18" s="201"/>
      <c r="J18" s="201"/>
      <c r="K18" s="201"/>
      <c r="L18" s="201"/>
      <c r="M18" s="83"/>
      <c r="N18" s="201"/>
    </row>
    <row r="19" spans="1:14" ht="20.45" customHeight="1" x14ac:dyDescent="0.3">
      <c r="A19" s="287"/>
      <c r="B19" s="254"/>
      <c r="C19" s="201"/>
      <c r="D19" s="201"/>
      <c r="E19" s="201"/>
      <c r="F19" s="201"/>
      <c r="G19" s="201"/>
      <c r="H19" s="201"/>
      <c r="I19" s="201"/>
      <c r="J19" s="201"/>
      <c r="K19" s="201"/>
      <c r="L19" s="201"/>
      <c r="M19" s="83"/>
      <c r="N19" s="201"/>
    </row>
    <row r="20" spans="1:14" ht="20.45" customHeight="1" x14ac:dyDescent="0.3">
      <c r="A20" s="287"/>
      <c r="B20" s="254"/>
      <c r="C20" s="201"/>
      <c r="D20" s="201"/>
      <c r="E20" s="201"/>
      <c r="F20" s="201"/>
      <c r="G20" s="201"/>
      <c r="H20" s="201"/>
      <c r="I20" s="201"/>
      <c r="J20" s="201"/>
      <c r="K20" s="201"/>
      <c r="L20" s="201"/>
      <c r="M20" s="83"/>
      <c r="N20" s="201"/>
    </row>
    <row r="21" spans="1:14" ht="20.45" customHeight="1" x14ac:dyDescent="0.3">
      <c r="A21" s="287"/>
      <c r="B21" s="254"/>
      <c r="C21" s="201"/>
      <c r="D21" s="201"/>
      <c r="E21" s="201"/>
      <c r="F21" s="201"/>
      <c r="G21" s="201"/>
      <c r="H21" s="201"/>
      <c r="I21" s="201"/>
      <c r="J21" s="201"/>
      <c r="K21" s="201"/>
      <c r="L21" s="201"/>
      <c r="M21" s="83"/>
      <c r="N21" s="201"/>
    </row>
  </sheetData>
  <sortState xmlns:xlrd2="http://schemas.microsoft.com/office/spreadsheetml/2017/richdata2" ref="B9:M11">
    <sortCondition descending="1" ref="M9:M11"/>
  </sortState>
  <mergeCells count="1">
    <mergeCell ref="A2:M2"/>
  </mergeCells>
  <pageMargins left="0" right="0" top="1" bottom="1" header="0.5" footer="0.5"/>
  <pageSetup orientation="landscape" horizontalDpi="4294967293" r:id="rId1"/>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52"/>
  <sheetViews>
    <sheetView showGridLines="0" zoomScale="98" zoomScaleNormal="98" workbookViewId="0">
      <pane ySplit="5" topLeftCell="A24" activePane="bottomLeft" state="frozen"/>
      <selection pane="bottomLeft" activeCell="S35" sqref="S35"/>
    </sheetView>
  </sheetViews>
  <sheetFormatPr defaultColWidth="10.85546875" defaultRowHeight="12" customHeight="1" x14ac:dyDescent="0.2"/>
  <cols>
    <col min="1" max="1" width="2.5703125" style="1" customWidth="1"/>
    <col min="2" max="2" width="34.5703125" style="1" customWidth="1"/>
    <col min="3" max="22" width="5.140625" style="1" customWidth="1"/>
    <col min="23" max="26" width="5.140625" style="1" hidden="1" customWidth="1"/>
    <col min="27" max="29" width="5.140625" style="1" customWidth="1"/>
    <col min="30" max="256" width="10.85546875" style="1" customWidth="1"/>
  </cols>
  <sheetData>
    <row r="1" spans="1:29" ht="16.7" customHeight="1" x14ac:dyDescent="0.25">
      <c r="A1" s="101"/>
      <c r="B1" s="102" t="s">
        <v>0</v>
      </c>
      <c r="C1" s="103"/>
      <c r="D1" s="104" t="s">
        <v>87</v>
      </c>
      <c r="E1" s="4"/>
      <c r="F1" s="7"/>
      <c r="G1" s="105"/>
      <c r="H1" s="105"/>
      <c r="I1" s="6"/>
      <c r="J1" s="4"/>
      <c r="K1" s="8"/>
      <c r="L1" s="6"/>
      <c r="M1" s="6"/>
      <c r="N1" s="4"/>
      <c r="O1" s="4"/>
      <c r="P1" s="4"/>
      <c r="Q1" s="4"/>
      <c r="R1" s="4"/>
      <c r="S1" s="4"/>
      <c r="T1" s="4"/>
      <c r="U1" s="4"/>
      <c r="V1" s="4"/>
      <c r="W1" s="4"/>
      <c r="X1" s="4"/>
      <c r="Y1" s="4"/>
      <c r="Z1" s="4"/>
      <c r="AA1" s="6"/>
      <c r="AB1" s="6"/>
      <c r="AC1" s="6"/>
    </row>
    <row r="2" spans="1:29" ht="17.100000000000001" customHeight="1" x14ac:dyDescent="0.25">
      <c r="A2" s="106"/>
      <c r="B2" s="304" t="s">
        <v>88</v>
      </c>
      <c r="C2" s="107"/>
      <c r="D2" s="108"/>
      <c r="E2" s="11"/>
      <c r="F2" s="109"/>
      <c r="G2" s="110"/>
      <c r="H2" s="110"/>
      <c r="I2" s="12"/>
      <c r="J2" s="10"/>
      <c r="K2" s="13"/>
      <c r="L2" s="12"/>
      <c r="M2" s="12"/>
      <c r="N2" s="10"/>
      <c r="O2" s="10"/>
      <c r="P2" s="10"/>
      <c r="Q2" s="10"/>
      <c r="R2" s="10"/>
      <c r="S2" s="10"/>
      <c r="T2" s="10"/>
      <c r="U2" s="10"/>
      <c r="V2" s="10"/>
      <c r="W2" s="10"/>
      <c r="X2" s="10"/>
      <c r="Y2" s="10"/>
      <c r="Z2" s="10"/>
      <c r="AA2" s="12"/>
      <c r="AB2" s="12"/>
      <c r="AC2" s="12"/>
    </row>
    <row r="3" spans="1:29" ht="16.5" customHeight="1" x14ac:dyDescent="0.25">
      <c r="A3" s="111"/>
      <c r="B3" s="112"/>
      <c r="C3" s="317" t="s">
        <v>1</v>
      </c>
      <c r="D3" s="318"/>
      <c r="E3" s="318"/>
      <c r="F3" s="319"/>
      <c r="G3" s="317" t="s">
        <v>2</v>
      </c>
      <c r="H3" s="318"/>
      <c r="I3" s="318"/>
      <c r="J3" s="319"/>
      <c r="K3" s="317" t="s">
        <v>3</v>
      </c>
      <c r="L3" s="318"/>
      <c r="M3" s="318"/>
      <c r="N3" s="319"/>
      <c r="O3" s="317" t="s">
        <v>4</v>
      </c>
      <c r="P3" s="318"/>
      <c r="Q3" s="318"/>
      <c r="R3" s="319"/>
      <c r="S3" s="317" t="s">
        <v>5</v>
      </c>
      <c r="T3" s="318"/>
      <c r="U3" s="318"/>
      <c r="V3" s="319"/>
      <c r="W3" s="317" t="s">
        <v>6</v>
      </c>
      <c r="X3" s="318"/>
      <c r="Y3" s="318"/>
      <c r="Z3" s="319"/>
      <c r="AA3" s="323" t="s">
        <v>7</v>
      </c>
      <c r="AB3" s="324"/>
      <c r="AC3" s="325"/>
    </row>
    <row r="4" spans="1:29" ht="15.75" customHeight="1" x14ac:dyDescent="0.2">
      <c r="A4" s="113"/>
      <c r="B4" s="114" t="s">
        <v>8</v>
      </c>
      <c r="C4" s="344" t="s">
        <v>9</v>
      </c>
      <c r="D4" s="347"/>
      <c r="E4" s="347"/>
      <c r="F4" s="348"/>
      <c r="G4" s="344" t="s">
        <v>10</v>
      </c>
      <c r="H4" s="345"/>
      <c r="I4" s="345"/>
      <c r="J4" s="346"/>
      <c r="K4" s="314" t="s">
        <v>11</v>
      </c>
      <c r="L4" s="315"/>
      <c r="M4" s="315"/>
      <c r="N4" s="316"/>
      <c r="O4" s="314" t="s">
        <v>12</v>
      </c>
      <c r="P4" s="315"/>
      <c r="Q4" s="315"/>
      <c r="R4" s="316"/>
      <c r="S4" s="314" t="s">
        <v>13</v>
      </c>
      <c r="T4" s="315"/>
      <c r="U4" s="315"/>
      <c r="V4" s="316"/>
      <c r="W4" s="314" t="s">
        <v>14</v>
      </c>
      <c r="X4" s="315"/>
      <c r="Y4" s="315"/>
      <c r="Z4" s="316"/>
      <c r="AA4" s="349"/>
      <c r="AB4" s="350"/>
      <c r="AC4" s="351"/>
    </row>
    <row r="5" spans="1:29" ht="15.6" customHeight="1" x14ac:dyDescent="0.2">
      <c r="A5" s="115"/>
      <c r="B5" s="116"/>
      <c r="C5" s="117" t="s">
        <v>15</v>
      </c>
      <c r="D5" s="118" t="s">
        <v>16</v>
      </c>
      <c r="E5" s="119" t="s">
        <v>17</v>
      </c>
      <c r="F5" s="120"/>
      <c r="G5" s="117" t="s">
        <v>15</v>
      </c>
      <c r="H5" s="118" t="s">
        <v>16</v>
      </c>
      <c r="I5" s="119" t="s">
        <v>17</v>
      </c>
      <c r="J5" s="120"/>
      <c r="K5" s="117" t="s">
        <v>15</v>
      </c>
      <c r="L5" s="118" t="s">
        <v>16</v>
      </c>
      <c r="M5" s="119" t="s">
        <v>17</v>
      </c>
      <c r="N5" s="120"/>
      <c r="O5" s="117" t="s">
        <v>15</v>
      </c>
      <c r="P5" s="118" t="s">
        <v>16</v>
      </c>
      <c r="Q5" s="119" t="s">
        <v>17</v>
      </c>
      <c r="R5" s="120"/>
      <c r="S5" s="117" t="s">
        <v>15</v>
      </c>
      <c r="T5" s="118" t="s">
        <v>16</v>
      </c>
      <c r="U5" s="119" t="s">
        <v>17</v>
      </c>
      <c r="V5" s="120"/>
      <c r="W5" s="117" t="s">
        <v>15</v>
      </c>
      <c r="X5" s="118" t="s">
        <v>16</v>
      </c>
      <c r="Y5" s="119" t="s">
        <v>17</v>
      </c>
      <c r="Z5" s="120"/>
      <c r="AA5" s="117" t="s">
        <v>15</v>
      </c>
      <c r="AB5" s="118" t="s">
        <v>16</v>
      </c>
      <c r="AC5" s="121" t="s">
        <v>17</v>
      </c>
    </row>
    <row r="6" spans="1:29" ht="18.600000000000001" customHeight="1" x14ac:dyDescent="0.25">
      <c r="A6" s="122"/>
      <c r="B6" s="297" t="s">
        <v>138</v>
      </c>
      <c r="C6" s="123"/>
      <c r="D6" s="124"/>
      <c r="E6" s="124"/>
      <c r="F6" s="125"/>
      <c r="G6" s="123"/>
      <c r="H6" s="124"/>
      <c r="I6" s="124"/>
      <c r="J6" s="125"/>
      <c r="K6" s="123"/>
      <c r="L6" s="124"/>
      <c r="M6" s="124"/>
      <c r="N6" s="125"/>
      <c r="O6" s="123"/>
      <c r="P6" s="124"/>
      <c r="Q6" s="124"/>
      <c r="R6" s="125"/>
      <c r="S6" s="123"/>
      <c r="T6" s="124"/>
      <c r="U6" s="124"/>
      <c r="V6" s="125"/>
      <c r="W6" s="123"/>
      <c r="X6" s="124"/>
      <c r="Y6" s="124"/>
      <c r="Z6" s="125"/>
      <c r="AA6" s="352"/>
      <c r="AB6" s="353"/>
      <c r="AC6" s="354"/>
    </row>
    <row r="7" spans="1:29" ht="12" customHeight="1" x14ac:dyDescent="0.2">
      <c r="A7" s="126" t="s">
        <v>140</v>
      </c>
      <c r="B7" s="310" t="s">
        <v>134</v>
      </c>
      <c r="C7" s="34">
        <v>2</v>
      </c>
      <c r="D7" s="35">
        <v>1</v>
      </c>
      <c r="E7" s="36">
        <v>8</v>
      </c>
      <c r="F7" s="37"/>
      <c r="G7" s="34">
        <v>1</v>
      </c>
      <c r="H7" s="35">
        <v>2</v>
      </c>
      <c r="I7" s="36">
        <v>8</v>
      </c>
      <c r="J7" s="37"/>
      <c r="K7" s="34">
        <v>0</v>
      </c>
      <c r="L7" s="35">
        <v>4</v>
      </c>
      <c r="M7" s="36">
        <v>8</v>
      </c>
      <c r="N7" s="37"/>
      <c r="O7" s="34">
        <v>1</v>
      </c>
      <c r="P7" s="35">
        <v>1</v>
      </c>
      <c r="Q7" s="36">
        <v>8</v>
      </c>
      <c r="R7" s="37"/>
      <c r="S7" s="34">
        <v>0</v>
      </c>
      <c r="T7" s="35">
        <v>1</v>
      </c>
      <c r="U7" s="36">
        <v>8</v>
      </c>
      <c r="V7" s="37"/>
      <c r="W7" s="34">
        <v>0</v>
      </c>
      <c r="X7" s="35">
        <v>0</v>
      </c>
      <c r="Y7" s="36">
        <v>0</v>
      </c>
      <c r="Z7" s="37"/>
      <c r="AA7" s="127">
        <f t="shared" ref="AA7:AC14" si="0">IF(C7+G7+K7+O7+S7+W7&lt;1,0,C7+G7+K7+O7+S7+W7)</f>
        <v>4</v>
      </c>
      <c r="AB7" s="128">
        <f t="shared" si="0"/>
        <v>9</v>
      </c>
      <c r="AC7" s="129">
        <f t="shared" si="0"/>
        <v>40</v>
      </c>
    </row>
    <row r="8" spans="1:29" ht="12" customHeight="1" x14ac:dyDescent="0.2">
      <c r="A8" s="126" t="s">
        <v>140</v>
      </c>
      <c r="B8" s="310" t="s">
        <v>164</v>
      </c>
      <c r="C8" s="34">
        <v>1</v>
      </c>
      <c r="D8" s="35">
        <v>2</v>
      </c>
      <c r="E8" s="36">
        <v>8</v>
      </c>
      <c r="F8" s="37"/>
      <c r="G8" s="34">
        <v>1</v>
      </c>
      <c r="H8" s="35">
        <v>4</v>
      </c>
      <c r="I8" s="36">
        <v>8</v>
      </c>
      <c r="J8" s="37"/>
      <c r="K8" s="34">
        <v>1</v>
      </c>
      <c r="L8" s="35">
        <v>5</v>
      </c>
      <c r="M8" s="36">
        <v>8</v>
      </c>
      <c r="N8" s="37"/>
      <c r="O8" s="34">
        <v>0</v>
      </c>
      <c r="P8" s="35">
        <v>2</v>
      </c>
      <c r="Q8" s="36">
        <v>8</v>
      </c>
      <c r="R8" s="37"/>
      <c r="S8" s="34">
        <v>0</v>
      </c>
      <c r="T8" s="35">
        <v>2</v>
      </c>
      <c r="U8" s="36">
        <v>8</v>
      </c>
      <c r="V8" s="37"/>
      <c r="W8" s="34">
        <v>0</v>
      </c>
      <c r="X8" s="35">
        <v>0</v>
      </c>
      <c r="Y8" s="36">
        <v>0</v>
      </c>
      <c r="Z8" s="37"/>
      <c r="AA8" s="127">
        <f t="shared" si="0"/>
        <v>3</v>
      </c>
      <c r="AB8" s="128">
        <f t="shared" si="0"/>
        <v>15</v>
      </c>
      <c r="AC8" s="129">
        <f t="shared" si="0"/>
        <v>40</v>
      </c>
    </row>
    <row r="9" spans="1:29" ht="12" customHeight="1" x14ac:dyDescent="0.2">
      <c r="A9" s="126" t="s">
        <v>140</v>
      </c>
      <c r="B9" s="310" t="s">
        <v>133</v>
      </c>
      <c r="C9" s="34">
        <v>0</v>
      </c>
      <c r="D9" s="35">
        <v>1</v>
      </c>
      <c r="E9" s="36">
        <v>8</v>
      </c>
      <c r="F9" s="37"/>
      <c r="G9" s="34">
        <v>0</v>
      </c>
      <c r="H9" s="35">
        <v>0</v>
      </c>
      <c r="I9" s="36">
        <v>0</v>
      </c>
      <c r="J9" s="37"/>
      <c r="K9" s="34">
        <v>0</v>
      </c>
      <c r="L9" s="35">
        <v>0</v>
      </c>
      <c r="M9" s="36">
        <v>0</v>
      </c>
      <c r="N9" s="37"/>
      <c r="O9" s="34">
        <v>0</v>
      </c>
      <c r="P9" s="35">
        <v>0</v>
      </c>
      <c r="Q9" s="36">
        <v>0</v>
      </c>
      <c r="R9" s="37"/>
      <c r="S9" s="34">
        <v>0</v>
      </c>
      <c r="T9" s="35">
        <v>0</v>
      </c>
      <c r="U9" s="36">
        <v>0</v>
      </c>
      <c r="V9" s="37"/>
      <c r="W9" s="34">
        <v>0</v>
      </c>
      <c r="X9" s="35">
        <v>0</v>
      </c>
      <c r="Y9" s="36">
        <v>0</v>
      </c>
      <c r="Z9" s="37"/>
      <c r="AA9" s="127">
        <f t="shared" si="0"/>
        <v>0</v>
      </c>
      <c r="AB9" s="128">
        <f t="shared" si="0"/>
        <v>1</v>
      </c>
      <c r="AC9" s="129">
        <f t="shared" si="0"/>
        <v>8</v>
      </c>
    </row>
    <row r="10" spans="1:29" ht="12" customHeight="1" x14ac:dyDescent="0.2">
      <c r="A10" s="126" t="s">
        <v>140</v>
      </c>
      <c r="B10" s="298" t="s">
        <v>136</v>
      </c>
      <c r="C10" s="34">
        <v>1</v>
      </c>
      <c r="D10" s="35">
        <v>2</v>
      </c>
      <c r="E10" s="36">
        <v>8</v>
      </c>
      <c r="F10" s="37"/>
      <c r="G10" s="34">
        <v>2</v>
      </c>
      <c r="H10" s="35">
        <v>3</v>
      </c>
      <c r="I10" s="36">
        <v>8</v>
      </c>
      <c r="J10" s="37"/>
      <c r="K10" s="34">
        <v>3</v>
      </c>
      <c r="L10" s="35">
        <v>0</v>
      </c>
      <c r="M10" s="36">
        <v>8</v>
      </c>
      <c r="N10" s="37"/>
      <c r="O10" s="34">
        <v>1</v>
      </c>
      <c r="P10" s="35">
        <v>4</v>
      </c>
      <c r="Q10" s="36">
        <v>8</v>
      </c>
      <c r="R10" s="37"/>
      <c r="S10" s="34">
        <v>3</v>
      </c>
      <c r="T10" s="35">
        <v>0</v>
      </c>
      <c r="U10" s="36">
        <v>8</v>
      </c>
      <c r="V10" s="37"/>
      <c r="W10" s="34">
        <v>0</v>
      </c>
      <c r="X10" s="35">
        <v>0</v>
      </c>
      <c r="Y10" s="36">
        <v>0</v>
      </c>
      <c r="Z10" s="37"/>
      <c r="AA10" s="127">
        <f t="shared" si="0"/>
        <v>10</v>
      </c>
      <c r="AB10" s="128">
        <f t="shared" si="0"/>
        <v>9</v>
      </c>
      <c r="AC10" s="129">
        <f t="shared" si="0"/>
        <v>40</v>
      </c>
    </row>
    <row r="11" spans="1:29" ht="12" customHeight="1" x14ac:dyDescent="0.2">
      <c r="A11" s="126" t="s">
        <v>140</v>
      </c>
      <c r="B11" s="310" t="s">
        <v>137</v>
      </c>
      <c r="C11" s="34">
        <v>3</v>
      </c>
      <c r="D11" s="35">
        <v>1</v>
      </c>
      <c r="E11" s="36">
        <v>8</v>
      </c>
      <c r="F11" s="39" t="str">
        <f>IF(SUM(E7:E14)=40," ",SUM(E7:E14)-40)</f>
        <v xml:space="preserve"> </v>
      </c>
      <c r="G11" s="34">
        <v>0</v>
      </c>
      <c r="H11" s="35">
        <v>0</v>
      </c>
      <c r="I11" s="36">
        <v>8</v>
      </c>
      <c r="J11" s="39" t="str">
        <f>IF(SUM(I7:I14)=40," ",SUM(I7:I14)-40)</f>
        <v xml:space="preserve"> </v>
      </c>
      <c r="K11" s="34">
        <v>1</v>
      </c>
      <c r="L11" s="35">
        <v>3</v>
      </c>
      <c r="M11" s="36">
        <v>8</v>
      </c>
      <c r="N11" s="39" t="str">
        <f>IF(SUM(M7:M14)=40," ",SUM(M7:M14)-40)</f>
        <v xml:space="preserve"> </v>
      </c>
      <c r="O11" s="34">
        <v>2</v>
      </c>
      <c r="P11" s="35">
        <v>2</v>
      </c>
      <c r="Q11" s="36">
        <v>8</v>
      </c>
      <c r="R11" s="39" t="str">
        <f>IF(SUM(Q7:Q14)=40," ",SUM(Q7:Q14)-40)</f>
        <v xml:space="preserve"> </v>
      </c>
      <c r="S11" s="34">
        <v>1</v>
      </c>
      <c r="T11" s="35">
        <v>0</v>
      </c>
      <c r="U11" s="36">
        <v>8</v>
      </c>
      <c r="V11" s="39" t="str">
        <f>IF(SUM(U7:U14)=40," ",SUM(U7:U14)-40)</f>
        <v xml:space="preserve"> </v>
      </c>
      <c r="W11" s="34">
        <v>0</v>
      </c>
      <c r="X11" s="35">
        <v>0</v>
      </c>
      <c r="Y11" s="36">
        <v>0</v>
      </c>
      <c r="Z11" s="39">
        <f>IF(SUM(Y7:Y14)=40," ",SUM(Y7:Y14)-40)</f>
        <v>-40</v>
      </c>
      <c r="AA11" s="127">
        <f t="shared" si="0"/>
        <v>7</v>
      </c>
      <c r="AB11" s="128">
        <f t="shared" si="0"/>
        <v>6</v>
      </c>
      <c r="AC11" s="129">
        <f t="shared" si="0"/>
        <v>40</v>
      </c>
    </row>
    <row r="12" spans="1:29" ht="12" customHeight="1" x14ac:dyDescent="0.2">
      <c r="A12" s="126" t="s">
        <v>140</v>
      </c>
      <c r="B12" s="310" t="s">
        <v>139</v>
      </c>
      <c r="C12" s="34">
        <v>0</v>
      </c>
      <c r="D12" s="35">
        <v>0</v>
      </c>
      <c r="E12" s="36">
        <v>0</v>
      </c>
      <c r="F12" s="37"/>
      <c r="G12" s="34">
        <v>0</v>
      </c>
      <c r="H12" s="35">
        <v>2</v>
      </c>
      <c r="I12" s="36">
        <v>8</v>
      </c>
      <c r="J12" s="37"/>
      <c r="K12" s="34">
        <v>0</v>
      </c>
      <c r="L12" s="35">
        <v>0</v>
      </c>
      <c r="M12" s="36">
        <v>0</v>
      </c>
      <c r="N12" s="37"/>
      <c r="O12" s="34">
        <v>0</v>
      </c>
      <c r="P12" s="35">
        <v>0</v>
      </c>
      <c r="Q12" s="36">
        <v>0</v>
      </c>
      <c r="R12" s="37"/>
      <c r="S12" s="34">
        <v>1</v>
      </c>
      <c r="T12" s="35">
        <v>0</v>
      </c>
      <c r="U12" s="36">
        <v>4</v>
      </c>
      <c r="V12" s="37"/>
      <c r="W12" s="34">
        <v>0</v>
      </c>
      <c r="X12" s="35">
        <v>0</v>
      </c>
      <c r="Y12" s="36">
        <v>0</v>
      </c>
      <c r="Z12" s="37"/>
      <c r="AA12" s="127">
        <f t="shared" si="0"/>
        <v>1</v>
      </c>
      <c r="AB12" s="128">
        <f t="shared" si="0"/>
        <v>2</v>
      </c>
      <c r="AC12" s="129">
        <f t="shared" si="0"/>
        <v>12</v>
      </c>
    </row>
    <row r="13" spans="1:29" ht="12" customHeight="1" x14ac:dyDescent="0.2">
      <c r="A13" s="126" t="s">
        <v>140</v>
      </c>
      <c r="B13" s="310" t="s">
        <v>135</v>
      </c>
      <c r="C13" s="34">
        <v>0</v>
      </c>
      <c r="D13" s="35">
        <v>0</v>
      </c>
      <c r="E13" s="36">
        <v>0</v>
      </c>
      <c r="F13" s="40">
        <f>F14</f>
        <v>456</v>
      </c>
      <c r="G13" s="34">
        <v>0</v>
      </c>
      <c r="H13" s="35">
        <v>0</v>
      </c>
      <c r="I13" s="36">
        <v>0</v>
      </c>
      <c r="J13" s="40">
        <f>F13+J14</f>
        <v>932</v>
      </c>
      <c r="K13" s="34">
        <v>2</v>
      </c>
      <c r="L13" s="35">
        <v>1</v>
      </c>
      <c r="M13" s="36">
        <v>8</v>
      </c>
      <c r="N13" s="40">
        <f>J13+N14</f>
        <v>1449</v>
      </c>
      <c r="O13" s="34">
        <v>0</v>
      </c>
      <c r="P13" s="35">
        <v>0</v>
      </c>
      <c r="Q13" s="36">
        <v>0</v>
      </c>
      <c r="R13" s="40">
        <f>N13+R14</f>
        <v>1843</v>
      </c>
      <c r="S13" s="34">
        <v>0</v>
      </c>
      <c r="T13" s="35">
        <v>1</v>
      </c>
      <c r="U13" s="36">
        <v>4</v>
      </c>
      <c r="V13" s="40">
        <f>R13+V14</f>
        <v>2241</v>
      </c>
      <c r="W13" s="34">
        <v>0</v>
      </c>
      <c r="X13" s="35">
        <v>0</v>
      </c>
      <c r="Y13" s="36">
        <v>0</v>
      </c>
      <c r="Z13" s="40">
        <f>V13+Z14</f>
        <v>2241</v>
      </c>
      <c r="AA13" s="127">
        <f t="shared" si="0"/>
        <v>2</v>
      </c>
      <c r="AB13" s="128">
        <f t="shared" si="0"/>
        <v>2</v>
      </c>
      <c r="AC13" s="129">
        <f t="shared" si="0"/>
        <v>12</v>
      </c>
    </row>
    <row r="14" spans="1:29" ht="12" customHeight="1" x14ac:dyDescent="0.2">
      <c r="A14" s="130" t="s">
        <v>140</v>
      </c>
      <c r="B14" s="311" t="s">
        <v>165</v>
      </c>
      <c r="C14" s="43">
        <v>0</v>
      </c>
      <c r="D14" s="44">
        <v>0</v>
      </c>
      <c r="E14" s="45">
        <v>0</v>
      </c>
      <c r="F14" s="131">
        <f>SUM(C15:F15)</f>
        <v>456</v>
      </c>
      <c r="G14" s="43">
        <v>0</v>
      </c>
      <c r="H14" s="44">
        <v>0</v>
      </c>
      <c r="I14" s="45">
        <v>0</v>
      </c>
      <c r="J14" s="131">
        <f>SUM(G15:J15)</f>
        <v>476</v>
      </c>
      <c r="K14" s="43">
        <v>0</v>
      </c>
      <c r="L14" s="44">
        <v>0</v>
      </c>
      <c r="M14" s="45">
        <v>0</v>
      </c>
      <c r="N14" s="131">
        <f>SUM(K15:N15)</f>
        <v>517</v>
      </c>
      <c r="O14" s="43">
        <v>0</v>
      </c>
      <c r="P14" s="44">
        <v>0</v>
      </c>
      <c r="Q14" s="45">
        <v>8</v>
      </c>
      <c r="R14" s="131">
        <f>SUM(O15:R15)</f>
        <v>394</v>
      </c>
      <c r="S14" s="43">
        <v>0</v>
      </c>
      <c r="T14" s="44">
        <v>0</v>
      </c>
      <c r="U14" s="45">
        <v>0</v>
      </c>
      <c r="V14" s="131">
        <f>SUM(S15:V15)</f>
        <v>398</v>
      </c>
      <c r="W14" s="43">
        <v>0</v>
      </c>
      <c r="X14" s="44">
        <v>0</v>
      </c>
      <c r="Y14" s="45">
        <v>0</v>
      </c>
      <c r="Z14" s="131">
        <f>SUM(W15:Z15)</f>
        <v>0</v>
      </c>
      <c r="AA14" s="132">
        <f t="shared" si="0"/>
        <v>0</v>
      </c>
      <c r="AB14" s="133">
        <f t="shared" si="0"/>
        <v>0</v>
      </c>
      <c r="AC14" s="134">
        <f t="shared" si="0"/>
        <v>8</v>
      </c>
    </row>
    <row r="15" spans="1:29" ht="15.75" customHeight="1" x14ac:dyDescent="0.2">
      <c r="A15" s="47"/>
      <c r="B15" s="300" t="s">
        <v>18</v>
      </c>
      <c r="C15" s="52">
        <v>82</v>
      </c>
      <c r="D15" s="52">
        <v>146</v>
      </c>
      <c r="E15" s="52">
        <v>116</v>
      </c>
      <c r="F15" s="53">
        <v>112</v>
      </c>
      <c r="G15" s="51">
        <v>143</v>
      </c>
      <c r="H15" s="52">
        <v>107</v>
      </c>
      <c r="I15" s="52">
        <v>123</v>
      </c>
      <c r="J15" s="53">
        <v>103</v>
      </c>
      <c r="K15" s="51">
        <v>138</v>
      </c>
      <c r="L15" s="52">
        <v>124</v>
      </c>
      <c r="M15" s="52">
        <v>134</v>
      </c>
      <c r="N15" s="53">
        <v>121</v>
      </c>
      <c r="O15" s="51">
        <v>85</v>
      </c>
      <c r="P15" s="52">
        <v>80</v>
      </c>
      <c r="Q15" s="52">
        <v>130</v>
      </c>
      <c r="R15" s="53">
        <v>99</v>
      </c>
      <c r="S15" s="51">
        <v>97</v>
      </c>
      <c r="T15" s="52">
        <v>89</v>
      </c>
      <c r="U15" s="52">
        <v>106</v>
      </c>
      <c r="V15" s="53">
        <v>106</v>
      </c>
      <c r="W15" s="51"/>
      <c r="X15" s="52"/>
      <c r="Y15" s="52"/>
      <c r="Z15" s="53"/>
      <c r="AA15" s="332">
        <f>IF(SUM(C15:Z15)&lt;1," ",SUM(C15:Z15))</f>
        <v>2241</v>
      </c>
      <c r="AB15" s="333"/>
      <c r="AC15" s="334"/>
    </row>
    <row r="16" spans="1:29" ht="15.75" customHeight="1" thickBot="1" x14ac:dyDescent="0.25">
      <c r="A16" s="54"/>
      <c r="B16" s="301" t="s">
        <v>19</v>
      </c>
      <c r="C16" s="135">
        <v>1</v>
      </c>
      <c r="D16" s="60">
        <v>2</v>
      </c>
      <c r="E16" s="60">
        <v>3</v>
      </c>
      <c r="F16" s="61">
        <v>4</v>
      </c>
      <c r="G16" s="59">
        <v>5</v>
      </c>
      <c r="H16" s="60">
        <v>6</v>
      </c>
      <c r="I16" s="60">
        <v>7</v>
      </c>
      <c r="J16" s="61">
        <v>8</v>
      </c>
      <c r="K16" s="59">
        <v>9</v>
      </c>
      <c r="L16" s="60">
        <v>10</v>
      </c>
      <c r="M16" s="60">
        <v>11</v>
      </c>
      <c r="N16" s="61">
        <v>12</v>
      </c>
      <c r="O16" s="59">
        <v>13</v>
      </c>
      <c r="P16" s="60">
        <v>14</v>
      </c>
      <c r="Q16" s="60">
        <v>15</v>
      </c>
      <c r="R16" s="61">
        <v>16</v>
      </c>
      <c r="S16" s="59">
        <v>17</v>
      </c>
      <c r="T16" s="60">
        <v>18</v>
      </c>
      <c r="U16" s="60">
        <v>19</v>
      </c>
      <c r="V16" s="61">
        <v>20</v>
      </c>
      <c r="W16" s="59">
        <v>21</v>
      </c>
      <c r="X16" s="60">
        <v>22</v>
      </c>
      <c r="Y16" s="60">
        <v>23</v>
      </c>
      <c r="Z16" s="61">
        <v>24</v>
      </c>
      <c r="AA16" s="335"/>
      <c r="AB16" s="336"/>
      <c r="AC16" s="337"/>
    </row>
    <row r="17" spans="1:29" ht="12" hidden="1" customHeight="1" x14ac:dyDescent="0.2">
      <c r="A17" s="62"/>
      <c r="B17" s="63"/>
      <c r="C17" s="64"/>
      <c r="D17" s="64"/>
      <c r="E17" s="64"/>
      <c r="F17" s="65"/>
      <c r="G17" s="63"/>
      <c r="H17" s="64"/>
      <c r="I17" s="64"/>
      <c r="J17" s="65"/>
      <c r="K17" s="63"/>
      <c r="L17" s="66"/>
      <c r="M17" s="66"/>
      <c r="N17" s="67"/>
      <c r="O17" s="63"/>
      <c r="P17" s="66"/>
      <c r="Q17" s="66"/>
      <c r="R17" s="67"/>
      <c r="S17" s="63"/>
      <c r="T17" s="66"/>
      <c r="U17" s="66"/>
      <c r="V17" s="67"/>
      <c r="W17" s="63"/>
      <c r="X17" s="66"/>
      <c r="Y17" s="66"/>
      <c r="Z17" s="66"/>
      <c r="AA17" s="66"/>
      <c r="AB17" s="66"/>
      <c r="AC17" s="67"/>
    </row>
    <row r="18" spans="1:29" ht="17.100000000000001" customHeight="1" x14ac:dyDescent="0.25">
      <c r="A18" s="136"/>
      <c r="B18" s="302" t="s">
        <v>141</v>
      </c>
      <c r="C18" s="137"/>
      <c r="D18" s="74"/>
      <c r="E18" s="74"/>
      <c r="F18" s="75"/>
      <c r="G18" s="73"/>
      <c r="H18" s="74"/>
      <c r="I18" s="74"/>
      <c r="J18" s="75"/>
      <c r="K18" s="73"/>
      <c r="L18" s="74"/>
      <c r="M18" s="74"/>
      <c r="N18" s="75"/>
      <c r="O18" s="73"/>
      <c r="P18" s="74"/>
      <c r="Q18" s="74"/>
      <c r="R18" s="75"/>
      <c r="S18" s="73"/>
      <c r="T18" s="74"/>
      <c r="U18" s="74"/>
      <c r="V18" s="75"/>
      <c r="W18" s="73"/>
      <c r="X18" s="74"/>
      <c r="Y18" s="74"/>
      <c r="Z18" s="75"/>
      <c r="AA18" s="320"/>
      <c r="AB18" s="321"/>
      <c r="AC18" s="322"/>
    </row>
    <row r="19" spans="1:29" ht="12" customHeight="1" x14ac:dyDescent="0.2">
      <c r="A19" s="126" t="s">
        <v>140</v>
      </c>
      <c r="B19" s="310" t="s">
        <v>143</v>
      </c>
      <c r="C19" s="34">
        <v>3</v>
      </c>
      <c r="D19" s="35">
        <v>1</v>
      </c>
      <c r="E19" s="36">
        <v>8</v>
      </c>
      <c r="F19" s="37"/>
      <c r="G19" s="34">
        <v>0</v>
      </c>
      <c r="H19" s="35">
        <v>2</v>
      </c>
      <c r="I19" s="36">
        <v>4</v>
      </c>
      <c r="J19" s="37"/>
      <c r="K19" s="34">
        <v>3</v>
      </c>
      <c r="L19" s="35">
        <v>2</v>
      </c>
      <c r="M19" s="36">
        <v>8</v>
      </c>
      <c r="N19" s="37"/>
      <c r="O19" s="34">
        <v>4</v>
      </c>
      <c r="P19" s="35">
        <v>2</v>
      </c>
      <c r="Q19" s="36">
        <v>8</v>
      </c>
      <c r="R19" s="37"/>
      <c r="S19" s="34">
        <v>5</v>
      </c>
      <c r="T19" s="35">
        <v>2</v>
      </c>
      <c r="U19" s="36">
        <v>8</v>
      </c>
      <c r="V19" s="37"/>
      <c r="W19" s="34">
        <v>0</v>
      </c>
      <c r="X19" s="35">
        <v>0</v>
      </c>
      <c r="Y19" s="36">
        <v>0</v>
      </c>
      <c r="Z19" s="37"/>
      <c r="AA19" s="127">
        <f t="shared" ref="AA19:AC26" si="1">IF(C19+G19+K19+O19+S19+W19&lt;1,0,C19+G19+K19+O19+S19+W19)</f>
        <v>15</v>
      </c>
      <c r="AB19" s="128">
        <f t="shared" si="1"/>
        <v>9</v>
      </c>
      <c r="AC19" s="129">
        <f t="shared" si="1"/>
        <v>36</v>
      </c>
    </row>
    <row r="20" spans="1:29" ht="12" customHeight="1" x14ac:dyDescent="0.2">
      <c r="A20" s="126" t="s">
        <v>140</v>
      </c>
      <c r="B20" s="310" t="s">
        <v>146</v>
      </c>
      <c r="C20" s="34">
        <v>0</v>
      </c>
      <c r="D20" s="35">
        <v>2</v>
      </c>
      <c r="E20" s="36">
        <v>8</v>
      </c>
      <c r="F20" s="37"/>
      <c r="G20" s="34">
        <v>1</v>
      </c>
      <c r="H20" s="35">
        <v>2</v>
      </c>
      <c r="I20" s="36">
        <v>8</v>
      </c>
      <c r="J20" s="37"/>
      <c r="K20" s="34">
        <v>0</v>
      </c>
      <c r="L20" s="35">
        <v>0</v>
      </c>
      <c r="M20" s="36">
        <v>0</v>
      </c>
      <c r="N20" s="37"/>
      <c r="O20" s="34">
        <v>3</v>
      </c>
      <c r="P20" s="35">
        <v>3</v>
      </c>
      <c r="Q20" s="36">
        <v>8</v>
      </c>
      <c r="R20" s="37"/>
      <c r="S20" s="34">
        <v>1</v>
      </c>
      <c r="T20" s="35">
        <v>1</v>
      </c>
      <c r="U20" s="36">
        <v>8</v>
      </c>
      <c r="V20" s="37"/>
      <c r="W20" s="34">
        <v>0</v>
      </c>
      <c r="X20" s="35">
        <v>0</v>
      </c>
      <c r="Y20" s="36">
        <v>0</v>
      </c>
      <c r="Z20" s="37"/>
      <c r="AA20" s="127">
        <f t="shared" si="1"/>
        <v>5</v>
      </c>
      <c r="AB20" s="128">
        <f t="shared" si="1"/>
        <v>8</v>
      </c>
      <c r="AC20" s="129">
        <f t="shared" si="1"/>
        <v>32</v>
      </c>
    </row>
    <row r="21" spans="1:29" ht="12" customHeight="1" x14ac:dyDescent="0.2">
      <c r="A21" s="126" t="s">
        <v>140</v>
      </c>
      <c r="B21" s="310" t="s">
        <v>145</v>
      </c>
      <c r="C21" s="34">
        <v>2</v>
      </c>
      <c r="D21" s="35">
        <v>0</v>
      </c>
      <c r="E21" s="36">
        <v>4</v>
      </c>
      <c r="F21" s="37"/>
      <c r="G21" s="34">
        <v>0</v>
      </c>
      <c r="H21" s="35">
        <v>2</v>
      </c>
      <c r="I21" s="36">
        <v>8</v>
      </c>
      <c r="J21" s="37"/>
      <c r="K21" s="34">
        <v>3</v>
      </c>
      <c r="L21" s="35">
        <v>3</v>
      </c>
      <c r="M21" s="36">
        <v>8</v>
      </c>
      <c r="N21" s="37"/>
      <c r="O21" s="34">
        <v>4</v>
      </c>
      <c r="P21" s="35">
        <v>3</v>
      </c>
      <c r="Q21" s="36">
        <v>8</v>
      </c>
      <c r="R21" s="37"/>
      <c r="S21" s="34">
        <v>2</v>
      </c>
      <c r="T21" s="35">
        <v>1</v>
      </c>
      <c r="U21" s="36">
        <v>8</v>
      </c>
      <c r="V21" s="37"/>
      <c r="W21" s="34">
        <v>0</v>
      </c>
      <c r="X21" s="35">
        <v>0</v>
      </c>
      <c r="Y21" s="36">
        <v>0</v>
      </c>
      <c r="Z21" s="37"/>
      <c r="AA21" s="127">
        <f t="shared" si="1"/>
        <v>11</v>
      </c>
      <c r="AB21" s="128">
        <f t="shared" si="1"/>
        <v>9</v>
      </c>
      <c r="AC21" s="129">
        <f t="shared" si="1"/>
        <v>36</v>
      </c>
    </row>
    <row r="22" spans="1:29" ht="12" customHeight="1" x14ac:dyDescent="0.2">
      <c r="A22" s="126" t="s">
        <v>140</v>
      </c>
      <c r="B22" s="310" t="s">
        <v>142</v>
      </c>
      <c r="C22" s="34">
        <v>0</v>
      </c>
      <c r="D22" s="35">
        <v>4</v>
      </c>
      <c r="E22" s="36">
        <v>8</v>
      </c>
      <c r="F22" s="37"/>
      <c r="G22" s="34">
        <v>3</v>
      </c>
      <c r="H22" s="35">
        <v>1</v>
      </c>
      <c r="I22" s="36">
        <v>4</v>
      </c>
      <c r="J22" s="37"/>
      <c r="K22" s="34">
        <v>3</v>
      </c>
      <c r="L22" s="35">
        <v>1</v>
      </c>
      <c r="M22" s="36">
        <v>8</v>
      </c>
      <c r="N22" s="37"/>
      <c r="O22" s="34">
        <v>2</v>
      </c>
      <c r="P22" s="35">
        <v>0</v>
      </c>
      <c r="Q22" s="36">
        <v>8</v>
      </c>
      <c r="R22" s="37"/>
      <c r="S22" s="34">
        <v>1</v>
      </c>
      <c r="T22" s="35">
        <v>1</v>
      </c>
      <c r="U22" s="36">
        <v>4</v>
      </c>
      <c r="V22" s="37"/>
      <c r="W22" s="34">
        <v>0</v>
      </c>
      <c r="X22" s="35">
        <v>0</v>
      </c>
      <c r="Y22" s="36">
        <v>0</v>
      </c>
      <c r="Z22" s="37"/>
      <c r="AA22" s="127">
        <f t="shared" si="1"/>
        <v>9</v>
      </c>
      <c r="AB22" s="128">
        <f t="shared" si="1"/>
        <v>7</v>
      </c>
      <c r="AC22" s="129">
        <f t="shared" si="1"/>
        <v>32</v>
      </c>
    </row>
    <row r="23" spans="1:29" ht="12" customHeight="1" x14ac:dyDescent="0.2">
      <c r="A23" s="126" t="s">
        <v>140</v>
      </c>
      <c r="B23" s="310" t="s">
        <v>144</v>
      </c>
      <c r="C23" s="34">
        <v>1</v>
      </c>
      <c r="D23" s="35">
        <v>5</v>
      </c>
      <c r="E23" s="36">
        <v>8</v>
      </c>
      <c r="F23" s="39" t="str">
        <f>IF(SUM(E19:E26)=40," ",SUM(E19:E26)-40)</f>
        <v xml:space="preserve"> </v>
      </c>
      <c r="G23" s="34">
        <v>1</v>
      </c>
      <c r="H23" s="35">
        <v>4</v>
      </c>
      <c r="I23" s="36">
        <v>8</v>
      </c>
      <c r="J23" s="39" t="str">
        <f>IF(SUM(I19:I26)=40," ",SUM(I19:I26)-40)</f>
        <v xml:space="preserve"> </v>
      </c>
      <c r="K23" s="34">
        <v>1</v>
      </c>
      <c r="L23" s="35">
        <v>5</v>
      </c>
      <c r="M23" s="36">
        <v>8</v>
      </c>
      <c r="N23" s="39" t="str">
        <f>IF(SUM(M19:M26)=40," ",SUM(M19:M26)-40)</f>
        <v xml:space="preserve"> </v>
      </c>
      <c r="O23" s="34">
        <v>0</v>
      </c>
      <c r="P23" s="35">
        <v>0</v>
      </c>
      <c r="Q23" s="36">
        <v>4</v>
      </c>
      <c r="R23" s="39" t="str">
        <f>IF(SUM(Q19:Q26)=40," ",SUM(Q19:Q26)-40)</f>
        <v xml:space="preserve"> </v>
      </c>
      <c r="S23" s="34">
        <v>0</v>
      </c>
      <c r="T23" s="35">
        <v>2</v>
      </c>
      <c r="U23" s="36">
        <v>4</v>
      </c>
      <c r="V23" s="39" t="str">
        <f>IF(SUM(U19:U26)=40," ",SUM(U19:U26)-40)</f>
        <v xml:space="preserve"> </v>
      </c>
      <c r="W23" s="34">
        <v>0</v>
      </c>
      <c r="X23" s="35">
        <v>0</v>
      </c>
      <c r="Y23" s="36">
        <v>0</v>
      </c>
      <c r="Z23" s="39">
        <f>IF(SUM(Y19:Y26)=40," ",SUM(Y19:Y26)-40)</f>
        <v>-40</v>
      </c>
      <c r="AA23" s="127">
        <f t="shared" si="1"/>
        <v>3</v>
      </c>
      <c r="AB23" s="128">
        <f t="shared" si="1"/>
        <v>16</v>
      </c>
      <c r="AC23" s="129">
        <f t="shared" si="1"/>
        <v>32</v>
      </c>
    </row>
    <row r="24" spans="1:29" ht="12" customHeight="1" x14ac:dyDescent="0.2">
      <c r="A24" s="33" t="s">
        <v>140</v>
      </c>
      <c r="B24" s="298" t="s">
        <v>147</v>
      </c>
      <c r="C24" s="34">
        <v>0</v>
      </c>
      <c r="D24" s="35">
        <v>1</v>
      </c>
      <c r="E24" s="36">
        <v>4</v>
      </c>
      <c r="F24" s="37"/>
      <c r="G24" s="34">
        <v>0</v>
      </c>
      <c r="H24" s="35">
        <v>7</v>
      </c>
      <c r="I24" s="36">
        <v>8</v>
      </c>
      <c r="J24" s="37"/>
      <c r="K24" s="34">
        <v>0</v>
      </c>
      <c r="L24" s="35">
        <v>2</v>
      </c>
      <c r="M24" s="36">
        <v>8</v>
      </c>
      <c r="N24" s="37"/>
      <c r="O24" s="34">
        <v>1</v>
      </c>
      <c r="P24" s="35">
        <v>0</v>
      </c>
      <c r="Q24" s="36">
        <v>4</v>
      </c>
      <c r="R24" s="37"/>
      <c r="S24" s="34">
        <v>0</v>
      </c>
      <c r="T24" s="35">
        <v>2</v>
      </c>
      <c r="U24" s="36">
        <v>8</v>
      </c>
      <c r="V24" s="37"/>
      <c r="W24" s="34">
        <v>0</v>
      </c>
      <c r="X24" s="35">
        <v>0</v>
      </c>
      <c r="Y24" s="36">
        <v>0</v>
      </c>
      <c r="Z24" s="37"/>
      <c r="AA24" s="127">
        <f t="shared" si="1"/>
        <v>1</v>
      </c>
      <c r="AB24" s="128">
        <f t="shared" si="1"/>
        <v>12</v>
      </c>
      <c r="AC24" s="129">
        <f t="shared" si="1"/>
        <v>32</v>
      </c>
    </row>
    <row r="25" spans="1:29" ht="12" customHeight="1" x14ac:dyDescent="0.2">
      <c r="A25" s="33"/>
      <c r="B25" s="298"/>
      <c r="C25" s="34">
        <v>0</v>
      </c>
      <c r="D25" s="35">
        <v>0</v>
      </c>
      <c r="E25" s="36">
        <v>0</v>
      </c>
      <c r="F25" s="40">
        <f>F26</f>
        <v>501</v>
      </c>
      <c r="G25" s="34">
        <v>0</v>
      </c>
      <c r="H25" s="35">
        <v>0</v>
      </c>
      <c r="I25" s="36">
        <v>0</v>
      </c>
      <c r="J25" s="40">
        <f>F25+J26</f>
        <v>1058</v>
      </c>
      <c r="K25" s="34">
        <v>0</v>
      </c>
      <c r="L25" s="35">
        <v>0</v>
      </c>
      <c r="M25" s="36">
        <v>0</v>
      </c>
      <c r="N25" s="40">
        <f>J25+N26</f>
        <v>1657</v>
      </c>
      <c r="O25" s="34">
        <v>0</v>
      </c>
      <c r="P25" s="35">
        <v>0</v>
      </c>
      <c r="Q25" s="36">
        <v>0</v>
      </c>
      <c r="R25" s="40">
        <f>N25+R26</f>
        <v>2241</v>
      </c>
      <c r="S25" s="34">
        <v>0</v>
      </c>
      <c r="T25" s="35">
        <v>0</v>
      </c>
      <c r="U25" s="36">
        <v>0</v>
      </c>
      <c r="V25" s="40">
        <f>R25+V26</f>
        <v>2768</v>
      </c>
      <c r="W25" s="34">
        <v>0</v>
      </c>
      <c r="X25" s="35">
        <v>0</v>
      </c>
      <c r="Y25" s="36">
        <v>0</v>
      </c>
      <c r="Z25" s="40">
        <f>V25+Z26</f>
        <v>2768</v>
      </c>
      <c r="AA25" s="127">
        <f t="shared" si="1"/>
        <v>0</v>
      </c>
      <c r="AB25" s="128">
        <f t="shared" si="1"/>
        <v>0</v>
      </c>
      <c r="AC25" s="129">
        <f t="shared" si="1"/>
        <v>0</v>
      </c>
    </row>
    <row r="26" spans="1:29" ht="12" customHeight="1" x14ac:dyDescent="0.2">
      <c r="A26" s="42"/>
      <c r="B26" s="299"/>
      <c r="C26" s="43">
        <v>0</v>
      </c>
      <c r="D26" s="44">
        <v>0</v>
      </c>
      <c r="E26" s="45">
        <v>0</v>
      </c>
      <c r="F26" s="131">
        <f>SUM(C27:F27)</f>
        <v>501</v>
      </c>
      <c r="G26" s="43">
        <v>0</v>
      </c>
      <c r="H26" s="44">
        <v>0</v>
      </c>
      <c r="I26" s="45">
        <v>0</v>
      </c>
      <c r="J26" s="131">
        <f>SUM(G27:J27)</f>
        <v>557</v>
      </c>
      <c r="K26" s="43">
        <v>0</v>
      </c>
      <c r="L26" s="44">
        <v>0</v>
      </c>
      <c r="M26" s="45">
        <v>0</v>
      </c>
      <c r="N26" s="131">
        <f>SUM(K27:N27)</f>
        <v>599</v>
      </c>
      <c r="O26" s="43">
        <v>0</v>
      </c>
      <c r="P26" s="44">
        <v>0</v>
      </c>
      <c r="Q26" s="45">
        <v>0</v>
      </c>
      <c r="R26" s="131">
        <f>SUM(O27:R27)</f>
        <v>584</v>
      </c>
      <c r="S26" s="43">
        <v>0</v>
      </c>
      <c r="T26" s="44">
        <v>0</v>
      </c>
      <c r="U26" s="45">
        <v>0</v>
      </c>
      <c r="V26" s="131">
        <f>SUM(S27:V27)</f>
        <v>527</v>
      </c>
      <c r="W26" s="43">
        <v>0</v>
      </c>
      <c r="X26" s="44">
        <v>0</v>
      </c>
      <c r="Y26" s="45">
        <v>0</v>
      </c>
      <c r="Z26" s="131">
        <f>SUM(W27:Z27)</f>
        <v>0</v>
      </c>
      <c r="AA26" s="132">
        <f t="shared" si="1"/>
        <v>0</v>
      </c>
      <c r="AB26" s="133">
        <f t="shared" si="1"/>
        <v>0</v>
      </c>
      <c r="AC26" s="134">
        <f t="shared" si="1"/>
        <v>0</v>
      </c>
    </row>
    <row r="27" spans="1:29" ht="15.75" customHeight="1" x14ac:dyDescent="0.2">
      <c r="A27" s="47"/>
      <c r="B27" s="300" t="s">
        <v>18</v>
      </c>
      <c r="C27" s="52">
        <v>141</v>
      </c>
      <c r="D27" s="52">
        <v>127</v>
      </c>
      <c r="E27" s="52">
        <v>124</v>
      </c>
      <c r="F27" s="53">
        <v>109</v>
      </c>
      <c r="G27" s="51">
        <v>142</v>
      </c>
      <c r="H27" s="52">
        <v>139</v>
      </c>
      <c r="I27" s="52">
        <v>112</v>
      </c>
      <c r="J27" s="53">
        <v>164</v>
      </c>
      <c r="K27" s="51">
        <v>132</v>
      </c>
      <c r="L27" s="52">
        <v>179</v>
      </c>
      <c r="M27" s="52">
        <v>158</v>
      </c>
      <c r="N27" s="53">
        <v>130</v>
      </c>
      <c r="O27" s="51">
        <v>162</v>
      </c>
      <c r="P27" s="52">
        <v>139</v>
      </c>
      <c r="Q27" s="52">
        <v>124</v>
      </c>
      <c r="R27" s="53">
        <v>159</v>
      </c>
      <c r="S27" s="51">
        <v>113</v>
      </c>
      <c r="T27" s="52">
        <v>160</v>
      </c>
      <c r="U27" s="52">
        <v>128</v>
      </c>
      <c r="V27" s="53">
        <v>126</v>
      </c>
      <c r="W27" s="51"/>
      <c r="X27" s="52"/>
      <c r="Y27" s="52"/>
      <c r="Z27" s="53"/>
      <c r="AA27" s="332">
        <f>IF(SUM(C27:Z27)&lt;1," ",SUM(C27:Z27))</f>
        <v>2768</v>
      </c>
      <c r="AB27" s="333"/>
      <c r="AC27" s="334"/>
    </row>
    <row r="28" spans="1:29" ht="15.75" customHeight="1" thickBot="1" x14ac:dyDescent="0.25">
      <c r="A28" s="54"/>
      <c r="B28" s="301" t="s">
        <v>19</v>
      </c>
      <c r="C28" s="135">
        <v>1</v>
      </c>
      <c r="D28" s="60">
        <v>2</v>
      </c>
      <c r="E28" s="60">
        <v>3</v>
      </c>
      <c r="F28" s="61">
        <v>4</v>
      </c>
      <c r="G28" s="59">
        <v>5</v>
      </c>
      <c r="H28" s="60">
        <v>6</v>
      </c>
      <c r="I28" s="60">
        <v>7</v>
      </c>
      <c r="J28" s="61">
        <v>8</v>
      </c>
      <c r="K28" s="59">
        <v>9</v>
      </c>
      <c r="L28" s="60">
        <v>10</v>
      </c>
      <c r="M28" s="60">
        <v>11</v>
      </c>
      <c r="N28" s="61">
        <v>12</v>
      </c>
      <c r="O28" s="59">
        <v>13</v>
      </c>
      <c r="P28" s="60">
        <v>14</v>
      </c>
      <c r="Q28" s="60">
        <v>15</v>
      </c>
      <c r="R28" s="61">
        <v>16</v>
      </c>
      <c r="S28" s="59">
        <v>17</v>
      </c>
      <c r="T28" s="60">
        <v>18</v>
      </c>
      <c r="U28" s="60">
        <v>19</v>
      </c>
      <c r="V28" s="61">
        <v>20</v>
      </c>
      <c r="W28" s="59">
        <v>21</v>
      </c>
      <c r="X28" s="60">
        <v>22</v>
      </c>
      <c r="Y28" s="60">
        <v>23</v>
      </c>
      <c r="Z28" s="61">
        <v>24</v>
      </c>
      <c r="AA28" s="335"/>
      <c r="AB28" s="336"/>
      <c r="AC28" s="337"/>
    </row>
    <row r="29" spans="1:29" ht="12" hidden="1" customHeight="1" x14ac:dyDescent="0.2">
      <c r="A29" s="62"/>
      <c r="B29" s="63"/>
      <c r="C29" s="64"/>
      <c r="D29" s="64"/>
      <c r="E29" s="64"/>
      <c r="F29" s="65"/>
      <c r="G29" s="63"/>
      <c r="H29" s="64"/>
      <c r="I29" s="64"/>
      <c r="J29" s="65"/>
      <c r="K29" s="63"/>
      <c r="L29" s="66"/>
      <c r="M29" s="66"/>
      <c r="N29" s="67"/>
      <c r="O29" s="63"/>
      <c r="P29" s="66"/>
      <c r="Q29" s="66"/>
      <c r="R29" s="67"/>
      <c r="S29" s="63"/>
      <c r="T29" s="66"/>
      <c r="U29" s="66"/>
      <c r="V29" s="67"/>
      <c r="W29" s="63"/>
      <c r="X29" s="66"/>
      <c r="Y29" s="66"/>
      <c r="Z29" s="66"/>
      <c r="AA29" s="66"/>
      <c r="AB29" s="66"/>
      <c r="AC29" s="67"/>
    </row>
    <row r="30" spans="1:29" ht="17.100000000000001" customHeight="1" x14ac:dyDescent="0.25">
      <c r="A30" s="136"/>
      <c r="B30" s="302" t="s">
        <v>154</v>
      </c>
      <c r="C30" s="137"/>
      <c r="D30" s="74"/>
      <c r="E30" s="74"/>
      <c r="F30" s="75"/>
      <c r="G30" s="73"/>
      <c r="H30" s="74"/>
      <c r="I30" s="74"/>
      <c r="J30" s="75"/>
      <c r="K30" s="73"/>
      <c r="L30" s="74"/>
      <c r="M30" s="74"/>
      <c r="N30" s="75"/>
      <c r="O30" s="73"/>
      <c r="P30" s="74"/>
      <c r="Q30" s="74"/>
      <c r="R30" s="75"/>
      <c r="S30" s="73"/>
      <c r="T30" s="74"/>
      <c r="U30" s="74"/>
      <c r="V30" s="75"/>
      <c r="W30" s="73"/>
      <c r="X30" s="74"/>
      <c r="Y30" s="74"/>
      <c r="Z30" s="75"/>
      <c r="AA30" s="320"/>
      <c r="AB30" s="321"/>
      <c r="AC30" s="322"/>
    </row>
    <row r="31" spans="1:29" ht="12" customHeight="1" x14ac:dyDescent="0.2">
      <c r="A31" s="307" t="s">
        <v>140</v>
      </c>
      <c r="B31" s="310" t="s">
        <v>152</v>
      </c>
      <c r="C31" s="34">
        <v>1</v>
      </c>
      <c r="D31" s="35">
        <v>3</v>
      </c>
      <c r="E31" s="36">
        <v>8</v>
      </c>
      <c r="F31" s="37"/>
      <c r="G31" s="34">
        <v>0</v>
      </c>
      <c r="H31" s="35">
        <v>4</v>
      </c>
      <c r="I31" s="36">
        <v>8</v>
      </c>
      <c r="J31" s="37"/>
      <c r="K31" s="34">
        <v>0</v>
      </c>
      <c r="L31" s="35">
        <v>0</v>
      </c>
      <c r="M31" s="36">
        <v>0</v>
      </c>
      <c r="N31" s="37"/>
      <c r="O31" s="34">
        <v>1</v>
      </c>
      <c r="P31" s="35">
        <v>5</v>
      </c>
      <c r="Q31" s="36">
        <v>8</v>
      </c>
      <c r="R31" s="37"/>
      <c r="S31" s="34">
        <v>0</v>
      </c>
      <c r="T31" s="35">
        <v>2</v>
      </c>
      <c r="U31" s="36">
        <v>8</v>
      </c>
      <c r="V31" s="37"/>
      <c r="W31" s="34">
        <v>0</v>
      </c>
      <c r="X31" s="35">
        <v>0</v>
      </c>
      <c r="Y31" s="36">
        <v>0</v>
      </c>
      <c r="Z31" s="37"/>
      <c r="AA31" s="127">
        <f t="shared" ref="AA31:AC38" si="2">IF(C31+G31+K31+O31+S31+W31&lt;1,0,C31+G31+K31+O31+S31+W31)</f>
        <v>2</v>
      </c>
      <c r="AB31" s="128">
        <f t="shared" si="2"/>
        <v>14</v>
      </c>
      <c r="AC31" s="129">
        <f t="shared" si="2"/>
        <v>32</v>
      </c>
    </row>
    <row r="32" spans="1:29" ht="12" customHeight="1" x14ac:dyDescent="0.2">
      <c r="A32" s="307" t="s">
        <v>140</v>
      </c>
      <c r="B32" s="310" t="s">
        <v>149</v>
      </c>
      <c r="C32" s="34">
        <v>1</v>
      </c>
      <c r="D32" s="35">
        <v>0</v>
      </c>
      <c r="E32" s="36">
        <v>8</v>
      </c>
      <c r="F32" s="37"/>
      <c r="G32" s="34">
        <v>2</v>
      </c>
      <c r="H32" s="35">
        <v>0</v>
      </c>
      <c r="I32" s="36">
        <v>4</v>
      </c>
      <c r="J32" s="37"/>
      <c r="K32" s="34">
        <v>0</v>
      </c>
      <c r="L32" s="35">
        <v>0</v>
      </c>
      <c r="M32" s="36">
        <v>8</v>
      </c>
      <c r="N32" s="37"/>
      <c r="O32" s="34">
        <v>1</v>
      </c>
      <c r="P32" s="35">
        <v>0</v>
      </c>
      <c r="Q32" s="36">
        <v>8</v>
      </c>
      <c r="R32" s="37"/>
      <c r="S32" s="34">
        <v>0</v>
      </c>
      <c r="T32" s="35">
        <v>1</v>
      </c>
      <c r="U32" s="36">
        <v>4</v>
      </c>
      <c r="V32" s="37"/>
      <c r="W32" s="34">
        <v>0</v>
      </c>
      <c r="X32" s="35">
        <v>0</v>
      </c>
      <c r="Y32" s="36">
        <v>0</v>
      </c>
      <c r="Z32" s="37"/>
      <c r="AA32" s="127">
        <f t="shared" si="2"/>
        <v>4</v>
      </c>
      <c r="AB32" s="128">
        <f t="shared" si="2"/>
        <v>1</v>
      </c>
      <c r="AC32" s="129">
        <f t="shared" si="2"/>
        <v>32</v>
      </c>
    </row>
    <row r="33" spans="1:29" ht="12" customHeight="1" x14ac:dyDescent="0.2">
      <c r="A33" s="307" t="s">
        <v>140</v>
      </c>
      <c r="B33" s="310" t="s">
        <v>148</v>
      </c>
      <c r="C33" s="34">
        <v>1</v>
      </c>
      <c r="D33" s="35">
        <v>0</v>
      </c>
      <c r="E33" s="36">
        <v>8</v>
      </c>
      <c r="F33" s="37"/>
      <c r="G33" s="34">
        <v>0</v>
      </c>
      <c r="H33" s="35">
        <v>1</v>
      </c>
      <c r="I33" s="36">
        <v>4</v>
      </c>
      <c r="J33" s="37"/>
      <c r="K33" s="34">
        <v>0</v>
      </c>
      <c r="L33" s="35">
        <v>3</v>
      </c>
      <c r="M33" s="36">
        <v>8</v>
      </c>
      <c r="N33" s="37"/>
      <c r="O33" s="34">
        <v>2</v>
      </c>
      <c r="P33" s="35">
        <v>0</v>
      </c>
      <c r="Q33" s="36">
        <v>8</v>
      </c>
      <c r="R33" s="37"/>
      <c r="S33" s="34">
        <v>2</v>
      </c>
      <c r="T33" s="35">
        <v>0</v>
      </c>
      <c r="U33" s="36">
        <v>4</v>
      </c>
      <c r="V33" s="37"/>
      <c r="W33" s="34">
        <v>0</v>
      </c>
      <c r="X33" s="35">
        <v>0</v>
      </c>
      <c r="Y33" s="36">
        <v>0</v>
      </c>
      <c r="Z33" s="37"/>
      <c r="AA33" s="127">
        <f t="shared" si="2"/>
        <v>5</v>
      </c>
      <c r="AB33" s="128">
        <f t="shared" si="2"/>
        <v>4</v>
      </c>
      <c r="AC33" s="129">
        <f t="shared" si="2"/>
        <v>32</v>
      </c>
    </row>
    <row r="34" spans="1:29" ht="12" customHeight="1" x14ac:dyDescent="0.2">
      <c r="A34" s="307" t="s">
        <v>140</v>
      </c>
      <c r="B34" s="298" t="s">
        <v>151</v>
      </c>
      <c r="C34" s="34">
        <v>2</v>
      </c>
      <c r="D34" s="35">
        <v>4</v>
      </c>
      <c r="E34" s="36">
        <v>8</v>
      </c>
      <c r="F34" s="37"/>
      <c r="G34" s="34">
        <v>2</v>
      </c>
      <c r="H34" s="35">
        <v>4</v>
      </c>
      <c r="I34" s="36">
        <v>8</v>
      </c>
      <c r="J34" s="37"/>
      <c r="K34" s="34">
        <v>2</v>
      </c>
      <c r="L34" s="35">
        <v>0</v>
      </c>
      <c r="M34" s="36">
        <v>8</v>
      </c>
      <c r="N34" s="37"/>
      <c r="O34" s="34">
        <v>1</v>
      </c>
      <c r="P34" s="35">
        <v>5</v>
      </c>
      <c r="Q34" s="36">
        <v>8</v>
      </c>
      <c r="R34" s="37"/>
      <c r="S34" s="34">
        <v>1</v>
      </c>
      <c r="T34" s="35">
        <v>4</v>
      </c>
      <c r="U34" s="36">
        <v>8</v>
      </c>
      <c r="V34" s="37"/>
      <c r="W34" s="34">
        <v>0</v>
      </c>
      <c r="X34" s="35">
        <v>0</v>
      </c>
      <c r="Y34" s="36">
        <v>0</v>
      </c>
      <c r="Z34" s="37"/>
      <c r="AA34" s="127">
        <f t="shared" si="2"/>
        <v>8</v>
      </c>
      <c r="AB34" s="128">
        <f t="shared" si="2"/>
        <v>17</v>
      </c>
      <c r="AC34" s="129">
        <f t="shared" si="2"/>
        <v>40</v>
      </c>
    </row>
    <row r="35" spans="1:29" ht="12" customHeight="1" x14ac:dyDescent="0.2">
      <c r="A35" s="308" t="s">
        <v>140</v>
      </c>
      <c r="B35" s="312" t="s">
        <v>153</v>
      </c>
      <c r="C35" s="34">
        <v>0</v>
      </c>
      <c r="D35" s="35">
        <v>5</v>
      </c>
      <c r="E35" s="36">
        <v>8</v>
      </c>
      <c r="F35" s="39" t="str">
        <f>IF(SUM(E31:E38)=40," ",SUM(E31:E38)-40)</f>
        <v xml:space="preserve"> </v>
      </c>
      <c r="G35" s="34">
        <v>0</v>
      </c>
      <c r="H35" s="35">
        <v>3</v>
      </c>
      <c r="I35" s="36">
        <v>8</v>
      </c>
      <c r="J35" s="39" t="str">
        <f>IF(SUM(I31:I38)=40," ",SUM(I31:I38)-40)</f>
        <v xml:space="preserve"> </v>
      </c>
      <c r="K35" s="34">
        <v>0</v>
      </c>
      <c r="L35" s="35">
        <v>4</v>
      </c>
      <c r="M35" s="36">
        <v>8</v>
      </c>
      <c r="N35" s="39" t="str">
        <f>IF(SUM(M31:M38)=40," ",SUM(M31:M38)-40)</f>
        <v xml:space="preserve"> </v>
      </c>
      <c r="O35" s="34">
        <v>1</v>
      </c>
      <c r="P35" s="35">
        <v>0</v>
      </c>
      <c r="Q35" s="36">
        <v>8</v>
      </c>
      <c r="R35" s="39" t="str">
        <f>IF(SUM(Q31:Q38)=40," ",SUM(Q31:Q38)-40)</f>
        <v xml:space="preserve"> </v>
      </c>
      <c r="S35" s="34">
        <v>0</v>
      </c>
      <c r="T35" s="35">
        <v>0</v>
      </c>
      <c r="U35" s="36">
        <v>8</v>
      </c>
      <c r="V35" s="39" t="str">
        <f>IF(SUM(U31:U38)=40," ",SUM(U31:U38)-40)</f>
        <v xml:space="preserve"> </v>
      </c>
      <c r="W35" s="34">
        <v>0</v>
      </c>
      <c r="X35" s="35">
        <v>0</v>
      </c>
      <c r="Y35" s="36">
        <v>0</v>
      </c>
      <c r="Z35" s="39">
        <f>IF(SUM(Y31:Y38)=40," ",SUM(Y31:Y38)-40)</f>
        <v>-40</v>
      </c>
      <c r="AA35" s="127">
        <f t="shared" si="2"/>
        <v>1</v>
      </c>
      <c r="AB35" s="128">
        <f t="shared" si="2"/>
        <v>12</v>
      </c>
      <c r="AC35" s="129">
        <f t="shared" si="2"/>
        <v>40</v>
      </c>
    </row>
    <row r="36" spans="1:29" ht="12" customHeight="1" x14ac:dyDescent="0.2">
      <c r="A36" s="307" t="s">
        <v>140</v>
      </c>
      <c r="B36" s="310" t="s">
        <v>150</v>
      </c>
      <c r="C36" s="34">
        <v>0</v>
      </c>
      <c r="D36" s="35">
        <v>0</v>
      </c>
      <c r="E36" s="36">
        <v>0</v>
      </c>
      <c r="F36" s="37"/>
      <c r="G36" s="34">
        <v>1</v>
      </c>
      <c r="H36" s="35">
        <v>1</v>
      </c>
      <c r="I36" s="36">
        <v>8</v>
      </c>
      <c r="J36" s="37"/>
      <c r="K36" s="34">
        <v>0</v>
      </c>
      <c r="L36" s="35">
        <v>2</v>
      </c>
      <c r="M36" s="36">
        <v>8</v>
      </c>
      <c r="N36" s="37"/>
      <c r="O36" s="34">
        <v>0</v>
      </c>
      <c r="P36" s="35">
        <v>0</v>
      </c>
      <c r="Q36" s="36">
        <v>0</v>
      </c>
      <c r="R36" s="37"/>
      <c r="S36" s="34">
        <v>0</v>
      </c>
      <c r="T36" s="35">
        <v>0</v>
      </c>
      <c r="U36" s="36">
        <v>8</v>
      </c>
      <c r="V36" s="37"/>
      <c r="W36" s="34">
        <v>0</v>
      </c>
      <c r="X36" s="35">
        <v>0</v>
      </c>
      <c r="Y36" s="36">
        <v>0</v>
      </c>
      <c r="Z36" s="37"/>
      <c r="AA36" s="127">
        <f t="shared" si="2"/>
        <v>1</v>
      </c>
      <c r="AB36" s="128">
        <f t="shared" si="2"/>
        <v>3</v>
      </c>
      <c r="AC36" s="129">
        <f t="shared" si="2"/>
        <v>24</v>
      </c>
    </row>
    <row r="37" spans="1:29" ht="12" customHeight="1" x14ac:dyDescent="0.2">
      <c r="A37" s="33"/>
      <c r="B37" s="298"/>
      <c r="C37" s="34">
        <v>0</v>
      </c>
      <c r="D37" s="35">
        <v>0</v>
      </c>
      <c r="E37" s="36">
        <v>0</v>
      </c>
      <c r="F37" s="40">
        <f>F38</f>
        <v>497</v>
      </c>
      <c r="G37" s="34">
        <v>0</v>
      </c>
      <c r="H37" s="35">
        <v>0</v>
      </c>
      <c r="I37" s="36">
        <v>0</v>
      </c>
      <c r="J37" s="40">
        <f>F37+J38</f>
        <v>983</v>
      </c>
      <c r="K37" s="34">
        <v>0</v>
      </c>
      <c r="L37" s="35">
        <v>0</v>
      </c>
      <c r="M37" s="36">
        <v>0</v>
      </c>
      <c r="N37" s="40">
        <f>J37+N38</f>
        <v>1405</v>
      </c>
      <c r="O37" s="34">
        <v>0</v>
      </c>
      <c r="P37" s="35">
        <v>0</v>
      </c>
      <c r="Q37" s="36">
        <v>0</v>
      </c>
      <c r="R37" s="40">
        <f>N37+R38</f>
        <v>1921</v>
      </c>
      <c r="S37" s="34">
        <v>0</v>
      </c>
      <c r="T37" s="35">
        <v>0</v>
      </c>
      <c r="U37" s="36">
        <v>0</v>
      </c>
      <c r="V37" s="40">
        <f>R37+V38</f>
        <v>2318</v>
      </c>
      <c r="W37" s="34">
        <v>0</v>
      </c>
      <c r="X37" s="35">
        <v>0</v>
      </c>
      <c r="Y37" s="36">
        <v>0</v>
      </c>
      <c r="Z37" s="40">
        <f>V37+Z38</f>
        <v>2318</v>
      </c>
      <c r="AA37" s="127">
        <f t="shared" si="2"/>
        <v>0</v>
      </c>
      <c r="AB37" s="128">
        <f t="shared" si="2"/>
        <v>0</v>
      </c>
      <c r="AC37" s="129">
        <f t="shared" si="2"/>
        <v>0</v>
      </c>
    </row>
    <row r="38" spans="1:29" ht="12" customHeight="1" x14ac:dyDescent="0.2">
      <c r="A38" s="42"/>
      <c r="B38" s="299"/>
      <c r="C38" s="43">
        <v>0</v>
      </c>
      <c r="D38" s="44">
        <v>0</v>
      </c>
      <c r="E38" s="45">
        <v>0</v>
      </c>
      <c r="F38" s="131">
        <f>SUM(C39:F39)</f>
        <v>497</v>
      </c>
      <c r="G38" s="43">
        <v>0</v>
      </c>
      <c r="H38" s="44">
        <v>0</v>
      </c>
      <c r="I38" s="45">
        <v>0</v>
      </c>
      <c r="J38" s="131">
        <f>SUM(G39:J39)</f>
        <v>486</v>
      </c>
      <c r="K38" s="43">
        <v>0</v>
      </c>
      <c r="L38" s="44">
        <v>0</v>
      </c>
      <c r="M38" s="45">
        <v>0</v>
      </c>
      <c r="N38" s="131">
        <f>SUM(K39:N39)</f>
        <v>422</v>
      </c>
      <c r="O38" s="43">
        <v>0</v>
      </c>
      <c r="P38" s="44">
        <v>0</v>
      </c>
      <c r="Q38" s="45">
        <v>0</v>
      </c>
      <c r="R38" s="131">
        <f>SUM(O39:R39)</f>
        <v>516</v>
      </c>
      <c r="S38" s="43">
        <v>0</v>
      </c>
      <c r="T38" s="44">
        <v>0</v>
      </c>
      <c r="U38" s="45">
        <v>0</v>
      </c>
      <c r="V38" s="131">
        <f>SUM(S39:V39)</f>
        <v>397</v>
      </c>
      <c r="W38" s="43">
        <v>0</v>
      </c>
      <c r="X38" s="44">
        <v>0</v>
      </c>
      <c r="Y38" s="45">
        <v>0</v>
      </c>
      <c r="Z38" s="131">
        <f>SUM(W39:Z39)</f>
        <v>0</v>
      </c>
      <c r="AA38" s="132">
        <f t="shared" si="2"/>
        <v>0</v>
      </c>
      <c r="AB38" s="133">
        <f t="shared" si="2"/>
        <v>0</v>
      </c>
      <c r="AC38" s="134">
        <f t="shared" si="2"/>
        <v>0</v>
      </c>
    </row>
    <row r="39" spans="1:29" ht="15.75" customHeight="1" x14ac:dyDescent="0.2">
      <c r="A39" s="47"/>
      <c r="B39" s="300" t="s">
        <v>18</v>
      </c>
      <c r="C39" s="52">
        <v>121</v>
      </c>
      <c r="D39" s="52">
        <v>123</v>
      </c>
      <c r="E39" s="52">
        <v>127</v>
      </c>
      <c r="F39" s="53">
        <v>126</v>
      </c>
      <c r="G39" s="51">
        <v>132</v>
      </c>
      <c r="H39" s="52">
        <v>99</v>
      </c>
      <c r="I39" s="52">
        <v>112</v>
      </c>
      <c r="J39" s="53">
        <v>143</v>
      </c>
      <c r="K39" s="51">
        <v>83</v>
      </c>
      <c r="L39" s="52">
        <v>128</v>
      </c>
      <c r="M39" s="52">
        <v>107</v>
      </c>
      <c r="N39" s="53">
        <v>104</v>
      </c>
      <c r="O39" s="51">
        <v>107</v>
      </c>
      <c r="P39" s="52">
        <v>132</v>
      </c>
      <c r="Q39" s="52">
        <v>125</v>
      </c>
      <c r="R39" s="53">
        <v>152</v>
      </c>
      <c r="S39" s="51">
        <v>104</v>
      </c>
      <c r="T39" s="52">
        <v>92</v>
      </c>
      <c r="U39" s="52">
        <v>120</v>
      </c>
      <c r="V39" s="53">
        <v>81</v>
      </c>
      <c r="W39" s="51"/>
      <c r="X39" s="52"/>
      <c r="Y39" s="52"/>
      <c r="Z39" s="53"/>
      <c r="AA39" s="332">
        <f>IF(SUM(C39:Z39)&lt;1," ",SUM(C39:Z39))</f>
        <v>2318</v>
      </c>
      <c r="AB39" s="333"/>
      <c r="AC39" s="334"/>
    </row>
    <row r="40" spans="1:29" ht="15.75" customHeight="1" thickBot="1" x14ac:dyDescent="0.25">
      <c r="A40" s="54"/>
      <c r="B40" s="301" t="s">
        <v>19</v>
      </c>
      <c r="C40" s="135">
        <v>1</v>
      </c>
      <c r="D40" s="60">
        <v>2</v>
      </c>
      <c r="E40" s="60">
        <v>3</v>
      </c>
      <c r="F40" s="61">
        <v>4</v>
      </c>
      <c r="G40" s="59">
        <v>5</v>
      </c>
      <c r="H40" s="60">
        <v>6</v>
      </c>
      <c r="I40" s="60">
        <v>7</v>
      </c>
      <c r="J40" s="61">
        <v>8</v>
      </c>
      <c r="K40" s="59">
        <v>9</v>
      </c>
      <c r="L40" s="60">
        <v>10</v>
      </c>
      <c r="M40" s="60">
        <v>11</v>
      </c>
      <c r="N40" s="61">
        <v>12</v>
      </c>
      <c r="O40" s="59">
        <v>13</v>
      </c>
      <c r="P40" s="60">
        <v>14</v>
      </c>
      <c r="Q40" s="60">
        <v>15</v>
      </c>
      <c r="R40" s="61">
        <v>16</v>
      </c>
      <c r="S40" s="59">
        <v>17</v>
      </c>
      <c r="T40" s="60">
        <v>18</v>
      </c>
      <c r="U40" s="60">
        <v>19</v>
      </c>
      <c r="V40" s="61">
        <v>20</v>
      </c>
      <c r="W40" s="59">
        <v>21</v>
      </c>
      <c r="X40" s="60">
        <v>22</v>
      </c>
      <c r="Y40" s="60">
        <v>23</v>
      </c>
      <c r="Z40" s="61">
        <v>24</v>
      </c>
      <c r="AA40" s="335"/>
      <c r="AB40" s="336"/>
      <c r="AC40" s="337"/>
    </row>
    <row r="41" spans="1:29" ht="12" hidden="1" customHeight="1" x14ac:dyDescent="0.2">
      <c r="A41" s="62"/>
      <c r="B41" s="63"/>
      <c r="C41" s="64"/>
      <c r="D41" s="64"/>
      <c r="E41" s="64"/>
      <c r="F41" s="65"/>
      <c r="G41" s="63"/>
      <c r="H41" s="64"/>
      <c r="I41" s="64"/>
      <c r="J41" s="65"/>
      <c r="K41" s="63"/>
      <c r="L41" s="66"/>
      <c r="M41" s="66"/>
      <c r="N41" s="67"/>
      <c r="O41" s="63"/>
      <c r="P41" s="66"/>
      <c r="Q41" s="66"/>
      <c r="R41" s="67"/>
      <c r="S41" s="63"/>
      <c r="T41" s="66"/>
      <c r="U41" s="66"/>
      <c r="V41" s="67"/>
      <c r="W41" s="63"/>
      <c r="X41" s="66"/>
      <c r="Y41" s="66"/>
      <c r="Z41" s="66"/>
      <c r="AA41" s="66"/>
      <c r="AB41" s="66"/>
      <c r="AC41" s="67"/>
    </row>
    <row r="42" spans="1:29" ht="12" hidden="1" customHeight="1" x14ac:dyDescent="0.2">
      <c r="A42" s="62"/>
      <c r="B42" s="62"/>
      <c r="C42" s="87"/>
      <c r="D42" s="88"/>
      <c r="E42" s="88"/>
      <c r="F42" s="89"/>
      <c r="G42" s="90"/>
      <c r="H42" s="91"/>
      <c r="I42" s="91"/>
      <c r="J42" s="89"/>
      <c r="K42" s="92"/>
      <c r="L42" s="93"/>
      <c r="M42" s="93"/>
      <c r="N42" s="94"/>
      <c r="O42" s="92"/>
      <c r="P42" s="93"/>
      <c r="Q42" s="93"/>
      <c r="R42" s="94"/>
      <c r="S42" s="92"/>
      <c r="T42" s="93"/>
      <c r="U42" s="93"/>
      <c r="V42" s="94"/>
      <c r="W42" s="87"/>
      <c r="X42" s="88"/>
      <c r="Y42" s="88"/>
      <c r="Z42" s="88"/>
      <c r="AA42" s="95"/>
      <c r="AB42" s="95"/>
      <c r="AC42" s="96"/>
    </row>
    <row r="43" spans="1:29" ht="17.100000000000001" customHeight="1"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8"/>
      <c r="AB43" s="97"/>
      <c r="AC43" s="97"/>
    </row>
    <row r="44" spans="1:29" ht="16.7" customHeight="1" x14ac:dyDescent="0.2">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100"/>
      <c r="AB44" s="99"/>
      <c r="AC44" s="99"/>
    </row>
    <row r="45" spans="1:29" ht="16.7" customHeight="1" x14ac:dyDescent="0.2">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100"/>
      <c r="AB45" s="99"/>
      <c r="AC45" s="99"/>
    </row>
    <row r="46" spans="1:29" ht="16.7" customHeight="1" x14ac:dyDescent="0.2">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100"/>
      <c r="AB46" s="99"/>
      <c r="AC46" s="99"/>
    </row>
    <row r="47" spans="1:29" ht="16.7" customHeight="1" x14ac:dyDescent="0.2">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100"/>
      <c r="AB47" s="99"/>
      <c r="AC47" s="99"/>
    </row>
    <row r="48" spans="1:29" ht="16.7" customHeight="1" x14ac:dyDescent="0.2">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100"/>
      <c r="AB48" s="99"/>
      <c r="AC48" s="99"/>
    </row>
    <row r="49" spans="1:29" ht="16.7" customHeight="1" x14ac:dyDescent="0.2">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100"/>
      <c r="AB49" s="99"/>
      <c r="AC49" s="99"/>
    </row>
    <row r="50" spans="1:29" ht="16.7" customHeight="1" x14ac:dyDescent="0.2">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100"/>
      <c r="AB50" s="99"/>
      <c r="AC50" s="99"/>
    </row>
    <row r="51" spans="1:29" ht="16.7" customHeight="1" x14ac:dyDescent="0.2">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100"/>
      <c r="AB51" s="99"/>
      <c r="AC51" s="99"/>
    </row>
    <row r="52" spans="1:29" ht="16.7" customHeight="1" x14ac:dyDescent="0.2">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100"/>
      <c r="AB52" s="99"/>
      <c r="AC52" s="99"/>
    </row>
  </sheetData>
  <mergeCells count="19">
    <mergeCell ref="S4:V4"/>
    <mergeCell ref="AA18:AC18"/>
    <mergeCell ref="C3:F3"/>
    <mergeCell ref="W4:Z4"/>
    <mergeCell ref="W3:Z3"/>
    <mergeCell ref="K4:N4"/>
    <mergeCell ref="O3:R3"/>
    <mergeCell ref="C4:F4"/>
    <mergeCell ref="O4:R4"/>
    <mergeCell ref="G3:J3"/>
    <mergeCell ref="S3:V3"/>
    <mergeCell ref="G4:J4"/>
    <mergeCell ref="K3:N3"/>
    <mergeCell ref="AA39:AC40"/>
    <mergeCell ref="AA27:AC28"/>
    <mergeCell ref="AA30:AC30"/>
    <mergeCell ref="AA3:AC4"/>
    <mergeCell ref="AA15:AC16"/>
    <mergeCell ref="AA6:AC6"/>
  </mergeCells>
  <conditionalFormatting sqref="F11 J11 N11 R11 V11 Z11 F23 J23 N23 R23 V23 Z23 F35 J35 N35 R35 V35 Z35">
    <cfRule type="cellIs" dxfId="7" priority="1" stopIfTrue="1" operator="lessThan">
      <formula>0</formula>
    </cfRule>
  </conditionalFormatting>
  <pageMargins left="0" right="0" top="1" bottom="1" header="0.5" footer="0.5"/>
  <pageSetup orientation="portrait"/>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5"/>
  <sheetViews>
    <sheetView showGridLines="0" workbookViewId="0">
      <selection activeCell="M15" sqref="M15"/>
    </sheetView>
  </sheetViews>
  <sheetFormatPr defaultColWidth="10.85546875" defaultRowHeight="12" customHeight="1" x14ac:dyDescent="0.2"/>
  <cols>
    <col min="1" max="1" width="6.42578125" style="1" customWidth="1"/>
    <col min="2" max="2" width="20.7109375" style="1" customWidth="1"/>
    <col min="3" max="13" width="8.85546875" style="1" customWidth="1"/>
    <col min="14" max="256" width="10.85546875" style="1" customWidth="1"/>
  </cols>
  <sheetData>
    <row r="1" spans="1:13" ht="20.25" customHeight="1" x14ac:dyDescent="0.3">
      <c r="A1" s="360" t="s">
        <v>155</v>
      </c>
      <c r="B1" s="361"/>
      <c r="C1" s="361"/>
      <c r="D1" s="361"/>
      <c r="E1" s="361"/>
      <c r="F1" s="361"/>
      <c r="G1" s="361"/>
      <c r="H1" s="361"/>
      <c r="I1" s="361"/>
      <c r="J1" s="361"/>
      <c r="K1" s="361"/>
      <c r="L1" s="361"/>
      <c r="M1" s="361"/>
    </row>
    <row r="2" spans="1:13" ht="12.75" customHeight="1" x14ac:dyDescent="0.4">
      <c r="A2" s="138"/>
      <c r="B2" s="138"/>
      <c r="C2" s="139"/>
      <c r="D2" s="139"/>
      <c r="E2" s="139"/>
      <c r="F2" s="139"/>
      <c r="G2" s="139"/>
      <c r="H2" s="139"/>
      <c r="I2" s="139"/>
      <c r="J2" s="139"/>
      <c r="K2" s="139"/>
      <c r="L2" s="139"/>
      <c r="M2" s="139"/>
    </row>
    <row r="3" spans="1:13" ht="17.45" customHeight="1" x14ac:dyDescent="0.25">
      <c r="A3" s="140"/>
      <c r="B3" s="140"/>
      <c r="C3" s="141"/>
      <c r="D3" s="141"/>
      <c r="E3" s="141"/>
      <c r="F3" s="141"/>
      <c r="G3" s="142" t="str">
        <f>'B Input'!D1</f>
        <v>Firebird</v>
      </c>
      <c r="H3" s="141"/>
      <c r="I3" s="141"/>
      <c r="J3" s="141"/>
      <c r="K3" s="141"/>
      <c r="L3" s="141"/>
      <c r="M3" s="141"/>
    </row>
    <row r="4" spans="1:13" ht="17.45" customHeight="1" x14ac:dyDescent="0.25">
      <c r="A4" s="140"/>
      <c r="B4" s="140"/>
      <c r="C4" s="141"/>
      <c r="D4" s="141"/>
      <c r="E4" s="141"/>
      <c r="F4" s="141"/>
      <c r="G4" s="142" t="str">
        <f>'B Input'!B2</f>
        <v>1/29/2023</v>
      </c>
      <c r="H4" s="141"/>
      <c r="I4" s="141"/>
      <c r="J4" s="141"/>
      <c r="K4" s="141"/>
      <c r="L4" s="141"/>
      <c r="M4" s="141"/>
    </row>
    <row r="5" spans="1:13" ht="17.45" customHeight="1" x14ac:dyDescent="0.25">
      <c r="A5" s="140"/>
      <c r="B5" s="140"/>
      <c r="C5" s="141"/>
      <c r="D5" s="141"/>
      <c r="E5" s="141"/>
      <c r="F5" s="141"/>
      <c r="G5" s="142" t="s">
        <v>20</v>
      </c>
      <c r="H5" s="141"/>
      <c r="I5" s="141"/>
      <c r="J5" s="141"/>
      <c r="K5" s="141"/>
      <c r="L5" s="141"/>
      <c r="M5" s="141"/>
    </row>
    <row r="6" spans="1:13" ht="14.1" customHeight="1" x14ac:dyDescent="0.2">
      <c r="A6" s="143"/>
      <c r="B6" s="144"/>
      <c r="C6" s="145"/>
      <c r="D6" s="145"/>
      <c r="E6" s="144"/>
      <c r="F6" s="144"/>
      <c r="G6" s="144"/>
      <c r="H6" s="144"/>
      <c r="I6" s="144"/>
      <c r="J6" s="144"/>
      <c r="K6" s="144"/>
      <c r="L6" s="145"/>
      <c r="M6" s="145"/>
    </row>
    <row r="7" spans="1:13" ht="14.65" customHeight="1" x14ac:dyDescent="0.2">
      <c r="A7" s="146"/>
      <c r="B7" s="358" t="s">
        <v>21</v>
      </c>
      <c r="C7" s="355" t="s">
        <v>22</v>
      </c>
      <c r="D7" s="356"/>
      <c r="E7" s="356"/>
      <c r="F7" s="356"/>
      <c r="G7" s="356"/>
      <c r="H7" s="356"/>
      <c r="I7" s="356"/>
      <c r="J7" s="356"/>
      <c r="K7" s="356"/>
      <c r="L7" s="356"/>
      <c r="M7" s="357"/>
    </row>
    <row r="8" spans="1:13" ht="14.65" customHeight="1" x14ac:dyDescent="0.2">
      <c r="A8" s="146"/>
      <c r="B8" s="359"/>
      <c r="C8" s="147" t="s">
        <v>23</v>
      </c>
      <c r="D8" s="147" t="s">
        <v>24</v>
      </c>
      <c r="E8" s="147" t="s">
        <v>25</v>
      </c>
      <c r="F8" s="147" t="s">
        <v>26</v>
      </c>
      <c r="G8" s="147" t="s">
        <v>27</v>
      </c>
      <c r="H8" s="147" t="s">
        <v>28</v>
      </c>
      <c r="I8" s="147" t="s">
        <v>29</v>
      </c>
      <c r="J8" s="147" t="s">
        <v>30</v>
      </c>
      <c r="K8" s="147" t="s">
        <v>31</v>
      </c>
      <c r="L8" s="147" t="s">
        <v>32</v>
      </c>
      <c r="M8" s="148" t="s">
        <v>33</v>
      </c>
    </row>
    <row r="9" spans="1:13" ht="9.9499999999999993" customHeight="1" x14ac:dyDescent="0.2">
      <c r="A9" s="146"/>
      <c r="B9" s="149"/>
      <c r="C9" s="150"/>
      <c r="D9" s="151"/>
      <c r="E9" s="151"/>
      <c r="F9" s="151"/>
      <c r="G9" s="151"/>
      <c r="H9" s="151"/>
      <c r="I9" s="151"/>
      <c r="J9" s="151"/>
      <c r="K9" s="151"/>
      <c r="L9" s="151"/>
      <c r="M9" s="152"/>
    </row>
    <row r="10" spans="1:13" ht="15" customHeight="1" x14ac:dyDescent="0.25">
      <c r="A10" s="153">
        <v>1</v>
      </c>
      <c r="B10" s="296" t="str">
        <f>'B Input'!B54</f>
        <v>SPRAGUE ORANGE</v>
      </c>
      <c r="C10" s="154">
        <f>'B Input'!C63+'B Input'!D63</f>
        <v>440</v>
      </c>
      <c r="D10" s="154">
        <f>'B Input'!E63+'B Input'!F63</f>
        <v>385</v>
      </c>
      <c r="E10" s="154">
        <f>'B Input'!G63+'B Input'!H63</f>
        <v>425</v>
      </c>
      <c r="F10" s="154">
        <f>'B Input'!I63+'B Input'!J63</f>
        <v>424</v>
      </c>
      <c r="G10" s="154">
        <f>'B Input'!K63+'B Input'!L63</f>
        <v>417</v>
      </c>
      <c r="H10" s="154">
        <f>'B Input'!M63+'B Input'!N63</f>
        <v>368</v>
      </c>
      <c r="I10" s="154">
        <f>'B Input'!O63+'B Input'!P63</f>
        <v>373</v>
      </c>
      <c r="J10" s="154">
        <f>'B Input'!Q63+'B Input'!R63</f>
        <v>377</v>
      </c>
      <c r="K10" s="154">
        <f>'B Input'!S63+'B Input'!T63</f>
        <v>360</v>
      </c>
      <c r="L10" s="154">
        <f>'B Input'!U63+'B Input'!V63</f>
        <v>345</v>
      </c>
      <c r="M10" s="155">
        <f t="shared" ref="M10:M15" si="0">SUM(C10:L10)</f>
        <v>3914</v>
      </c>
    </row>
    <row r="11" spans="1:13" ht="14.45" customHeight="1" x14ac:dyDescent="0.25">
      <c r="A11" s="156">
        <v>2</v>
      </c>
      <c r="B11" s="140" t="str">
        <f>'B Input'!B18</f>
        <v>DALLAS BOYS</v>
      </c>
      <c r="C11" s="158">
        <f>'B Input'!C27+'B Input'!D27</f>
        <v>320</v>
      </c>
      <c r="D11" s="158">
        <f>'B Input'!E27+'B Input'!F27</f>
        <v>402</v>
      </c>
      <c r="E11" s="158">
        <f>'B Input'!G27+'B Input'!H27</f>
        <v>379</v>
      </c>
      <c r="F11" s="158">
        <f>'B Input'!I27+'B Input'!J27</f>
        <v>402</v>
      </c>
      <c r="G11" s="158">
        <f>'B Input'!K27+'B Input'!L27</f>
        <v>339</v>
      </c>
      <c r="H11" s="158">
        <f>'B Input'!M27+'B Input'!N27</f>
        <v>306</v>
      </c>
      <c r="I11" s="158">
        <f>'B Input'!O27+'B Input'!P27</f>
        <v>435</v>
      </c>
      <c r="J11" s="158">
        <f>'B Input'!Q27+'B Input'!R27</f>
        <v>346</v>
      </c>
      <c r="K11" s="158">
        <f>'B Input'!S27+'B Input'!T27</f>
        <v>287</v>
      </c>
      <c r="L11" s="158">
        <f>'B Input'!U27+'B Input'!V27</f>
        <v>289</v>
      </c>
      <c r="M11" s="159">
        <f t="shared" si="0"/>
        <v>3505</v>
      </c>
    </row>
    <row r="12" spans="1:13" ht="14.45" customHeight="1" x14ac:dyDescent="0.25">
      <c r="A12" s="156">
        <v>3</v>
      </c>
      <c r="B12" s="140" t="str">
        <f>'B Input'!B6</f>
        <v>ALBANY BOYS</v>
      </c>
      <c r="C12" s="158">
        <f>'B Input'!C15+'B Input'!D15</f>
        <v>347</v>
      </c>
      <c r="D12" s="158">
        <f>'B Input'!E15+'B Input'!F15</f>
        <v>252</v>
      </c>
      <c r="E12" s="158">
        <f>'B Input'!G15+'B Input'!H15</f>
        <v>363</v>
      </c>
      <c r="F12" s="158">
        <f>'B Input'!I15+'B Input'!J15</f>
        <v>335</v>
      </c>
      <c r="G12" s="158">
        <f>'B Input'!K15+'B Input'!L15</f>
        <v>298</v>
      </c>
      <c r="H12" s="158">
        <f>'B Input'!M15+'B Input'!N15</f>
        <v>309</v>
      </c>
      <c r="I12" s="158">
        <f>'B Input'!O15+'B Input'!P15</f>
        <v>343</v>
      </c>
      <c r="J12" s="158">
        <f>'B Input'!Q15+'B Input'!R15</f>
        <v>332</v>
      </c>
      <c r="K12" s="158">
        <f>'B Input'!S15+'B Input'!T15</f>
        <v>303</v>
      </c>
      <c r="L12" s="158">
        <f>'B Input'!U15+'B Input'!V15</f>
        <v>280</v>
      </c>
      <c r="M12" s="159">
        <f t="shared" si="0"/>
        <v>3162</v>
      </c>
    </row>
    <row r="13" spans="1:13" ht="14.45" customHeight="1" x14ac:dyDescent="0.25">
      <c r="A13" s="156">
        <v>4</v>
      </c>
      <c r="B13" s="140" t="str">
        <f>'B Input'!B42</f>
        <v>SPRAGUE BLACK</v>
      </c>
      <c r="C13" s="158">
        <f>'B Input'!C51+'B Input'!D51</f>
        <v>253</v>
      </c>
      <c r="D13" s="158">
        <f>'B Input'!E51+'B Input'!F51</f>
        <v>348</v>
      </c>
      <c r="E13" s="158">
        <f>'B Input'!G51+'B Input'!H51</f>
        <v>322</v>
      </c>
      <c r="F13" s="158">
        <f>'B Input'!I51+'B Input'!J51</f>
        <v>358</v>
      </c>
      <c r="G13" s="158">
        <f>'B Input'!K51+'B Input'!L51</f>
        <v>336</v>
      </c>
      <c r="H13" s="158">
        <f>'B Input'!M51+'B Input'!N51</f>
        <v>321</v>
      </c>
      <c r="I13" s="158">
        <f>'B Input'!O51+'B Input'!P51</f>
        <v>270</v>
      </c>
      <c r="J13" s="158">
        <f>'B Input'!Q51+'B Input'!R51</f>
        <v>288</v>
      </c>
      <c r="K13" s="158">
        <f>'B Input'!S51+'B Input'!T51</f>
        <v>323</v>
      </c>
      <c r="L13" s="158">
        <f>'B Input'!U51+'B Input'!V51</f>
        <v>315</v>
      </c>
      <c r="M13" s="159">
        <f t="shared" si="0"/>
        <v>3134</v>
      </c>
    </row>
    <row r="14" spans="1:13" ht="14.45" customHeight="1" x14ac:dyDescent="0.25">
      <c r="A14" s="156">
        <v>5</v>
      </c>
      <c r="B14" s="181" t="str">
        <f>'B Input'!B30</f>
        <v>MCKAY/MCNARY BOYS</v>
      </c>
      <c r="C14" s="158">
        <f>'B Input'!C39+'B Input'!D39</f>
        <v>233</v>
      </c>
      <c r="D14" s="158">
        <f>'B Input'!E39+'B Input'!F39</f>
        <v>284</v>
      </c>
      <c r="E14" s="158">
        <f>'B Input'!G39+'B Input'!H39</f>
        <v>266</v>
      </c>
      <c r="F14" s="158">
        <f>'B Input'!I39+'B Input'!J39</f>
        <v>299</v>
      </c>
      <c r="G14" s="158">
        <f>'B Input'!K39+'B Input'!L39</f>
        <v>306</v>
      </c>
      <c r="H14" s="158">
        <f>'B Input'!M39+'B Input'!N39</f>
        <v>335</v>
      </c>
      <c r="I14" s="158">
        <f>'B Input'!O39+'B Input'!P39</f>
        <v>385</v>
      </c>
      <c r="J14" s="158">
        <f>'B Input'!Q39+'B Input'!R39</f>
        <v>337</v>
      </c>
      <c r="K14" s="158">
        <f>'B Input'!S39+'B Input'!T39</f>
        <v>290</v>
      </c>
      <c r="L14" s="158">
        <f>'B Input'!U39+'B Input'!V39</f>
        <v>241</v>
      </c>
      <c r="M14" s="159">
        <f t="shared" si="0"/>
        <v>2976</v>
      </c>
    </row>
    <row r="15" spans="1:13" ht="14.45" customHeight="1" x14ac:dyDescent="0.25">
      <c r="A15" s="156">
        <v>6</v>
      </c>
      <c r="B15" s="140" t="str">
        <f>'B Input'!B66</f>
        <v>SPRAGUE WHITE</v>
      </c>
      <c r="C15" s="158">
        <f>'B Input'!C75+'B Input'!D75</f>
        <v>206</v>
      </c>
      <c r="D15" s="158">
        <f>'B Input'!E75+'B Input'!F75</f>
        <v>275</v>
      </c>
      <c r="E15" s="158">
        <f>'B Input'!G75+'B Input'!H75</f>
        <v>245</v>
      </c>
      <c r="F15" s="158">
        <f>'B Input'!I75+'B Input'!J75</f>
        <v>198</v>
      </c>
      <c r="G15" s="158">
        <f>'B Input'!K75+'B Input'!L75</f>
        <v>216</v>
      </c>
      <c r="H15" s="158">
        <f>'B Input'!M75+'B Input'!N75</f>
        <v>245</v>
      </c>
      <c r="I15" s="158">
        <f>'B Input'!O75+'B Input'!P75</f>
        <v>237</v>
      </c>
      <c r="J15" s="158">
        <f>'B Input'!Q75+'B Input'!R75</f>
        <v>204</v>
      </c>
      <c r="K15" s="158">
        <f>'B Input'!S75+'B Input'!T75</f>
        <v>228</v>
      </c>
      <c r="L15" s="158">
        <f>'B Input'!U75+'B Input'!V75</f>
        <v>226</v>
      </c>
      <c r="M15" s="159">
        <f t="shared" si="0"/>
        <v>2280</v>
      </c>
    </row>
  </sheetData>
  <sortState xmlns:xlrd2="http://schemas.microsoft.com/office/spreadsheetml/2017/richdata2" ref="B10:M15">
    <sortCondition descending="1" ref="M10:M15"/>
  </sortState>
  <mergeCells count="3">
    <mergeCell ref="C7:M7"/>
    <mergeCell ref="B7:B8"/>
    <mergeCell ref="A1:M1"/>
  </mergeCells>
  <pageMargins left="0" right="0" top="0.5" bottom="0.5" header="0.5" footer="0.5"/>
  <pageSetup orientation="landscape" horizontalDpi="4294967293" r:id="rId1"/>
  <headerFooter>
    <oddFooter>&amp;C&amp;"Helvetica,Regular"&amp;12&amp;K000000&amp;P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2"/>
  <sheetViews>
    <sheetView showGridLines="0" workbookViewId="0">
      <selection activeCell="M12" sqref="M12"/>
    </sheetView>
  </sheetViews>
  <sheetFormatPr defaultColWidth="10.85546875" defaultRowHeight="12" customHeight="1" x14ac:dyDescent="0.2"/>
  <cols>
    <col min="1" max="1" width="6.42578125" style="1" customWidth="1"/>
    <col min="2" max="2" width="16.28515625" style="1" customWidth="1"/>
    <col min="3" max="14" width="8.85546875" style="1" customWidth="1"/>
    <col min="15" max="256" width="10.85546875" style="1" customWidth="1"/>
  </cols>
  <sheetData>
    <row r="1" spans="1:14" ht="20.25" customHeight="1" x14ac:dyDescent="0.3">
      <c r="A1" s="360" t="s">
        <v>155</v>
      </c>
      <c r="B1" s="361"/>
      <c r="C1" s="361"/>
      <c r="D1" s="361"/>
      <c r="E1" s="361"/>
      <c r="F1" s="361"/>
      <c r="G1" s="361"/>
      <c r="H1" s="361"/>
      <c r="I1" s="361"/>
      <c r="J1" s="361"/>
      <c r="K1" s="361"/>
      <c r="L1" s="361"/>
      <c r="M1" s="361"/>
      <c r="N1" s="99"/>
    </row>
    <row r="2" spans="1:14" ht="12.75" customHeight="1" x14ac:dyDescent="0.25">
      <c r="A2" s="139"/>
      <c r="B2" s="139"/>
      <c r="C2" s="139"/>
      <c r="D2" s="139"/>
      <c r="E2" s="139"/>
      <c r="F2" s="139"/>
      <c r="G2" s="139"/>
      <c r="H2" s="139"/>
      <c r="I2" s="139"/>
      <c r="J2" s="139"/>
      <c r="K2" s="139"/>
      <c r="L2" s="139"/>
      <c r="M2" s="139"/>
      <c r="N2" s="141"/>
    </row>
    <row r="3" spans="1:14" ht="17.45" customHeight="1" x14ac:dyDescent="0.25">
      <c r="A3" s="141"/>
      <c r="B3" s="141"/>
      <c r="C3" s="141"/>
      <c r="D3" s="141"/>
      <c r="E3" s="141"/>
      <c r="F3" s="141"/>
      <c r="G3" s="142" t="str">
        <f>'G Input'!D1</f>
        <v>Firebird</v>
      </c>
      <c r="H3" s="141"/>
      <c r="I3" s="141"/>
      <c r="J3" s="141"/>
      <c r="K3" s="141"/>
      <c r="L3" s="141"/>
      <c r="M3" s="141"/>
      <c r="N3" s="141"/>
    </row>
    <row r="4" spans="1:14" ht="17.45" customHeight="1" x14ac:dyDescent="0.25">
      <c r="A4" s="141"/>
      <c r="B4" s="141"/>
      <c r="C4" s="141"/>
      <c r="D4" s="141"/>
      <c r="E4" s="141"/>
      <c r="F4" s="141"/>
      <c r="G4" s="142" t="str">
        <f>'G Input'!B2</f>
        <v>1/29/2023</v>
      </c>
      <c r="H4" s="141"/>
      <c r="I4" s="141"/>
      <c r="J4" s="141"/>
      <c r="K4" s="141"/>
      <c r="L4" s="141"/>
      <c r="M4" s="141"/>
      <c r="N4" s="141"/>
    </row>
    <row r="5" spans="1:14" ht="17.45" customHeight="1" x14ac:dyDescent="0.25">
      <c r="A5" s="141"/>
      <c r="B5" s="141"/>
      <c r="C5" s="141"/>
      <c r="D5" s="141"/>
      <c r="E5" s="141"/>
      <c r="F5" s="141"/>
      <c r="G5" s="142" t="s">
        <v>34</v>
      </c>
      <c r="H5" s="141"/>
      <c r="I5" s="141"/>
      <c r="J5" s="141"/>
      <c r="K5" s="141"/>
      <c r="L5" s="141"/>
      <c r="M5" s="141"/>
      <c r="N5" s="141"/>
    </row>
    <row r="6" spans="1:14" ht="18" customHeight="1" x14ac:dyDescent="0.25">
      <c r="A6" s="141"/>
      <c r="B6" s="160"/>
      <c r="C6" s="160"/>
      <c r="D6" s="160"/>
      <c r="E6" s="160"/>
      <c r="F6" s="160"/>
      <c r="G6" s="160"/>
      <c r="H6" s="160"/>
      <c r="I6" s="160"/>
      <c r="J6" s="160"/>
      <c r="K6" s="160"/>
      <c r="L6" s="160"/>
      <c r="M6" s="160"/>
      <c r="N6" s="141"/>
    </row>
    <row r="7" spans="1:14" ht="14.65" customHeight="1" x14ac:dyDescent="0.2">
      <c r="A7" s="146"/>
      <c r="B7" s="358" t="s">
        <v>21</v>
      </c>
      <c r="C7" s="355" t="s">
        <v>22</v>
      </c>
      <c r="D7" s="356"/>
      <c r="E7" s="356"/>
      <c r="F7" s="356"/>
      <c r="G7" s="356"/>
      <c r="H7" s="356"/>
      <c r="I7" s="356"/>
      <c r="J7" s="356"/>
      <c r="K7" s="356"/>
      <c r="L7" s="356"/>
      <c r="M7" s="357"/>
      <c r="N7" s="161"/>
    </row>
    <row r="8" spans="1:14" ht="14.65" customHeight="1" x14ac:dyDescent="0.2">
      <c r="A8" s="146"/>
      <c r="B8" s="359"/>
      <c r="C8" s="147" t="s">
        <v>23</v>
      </c>
      <c r="D8" s="147" t="s">
        <v>24</v>
      </c>
      <c r="E8" s="147" t="s">
        <v>25</v>
      </c>
      <c r="F8" s="147" t="s">
        <v>26</v>
      </c>
      <c r="G8" s="147" t="s">
        <v>27</v>
      </c>
      <c r="H8" s="147" t="s">
        <v>28</v>
      </c>
      <c r="I8" s="147" t="s">
        <v>29</v>
      </c>
      <c r="J8" s="147" t="s">
        <v>30</v>
      </c>
      <c r="K8" s="147" t="s">
        <v>31</v>
      </c>
      <c r="L8" s="147" t="s">
        <v>32</v>
      </c>
      <c r="M8" s="148" t="s">
        <v>33</v>
      </c>
      <c r="N8" s="162"/>
    </row>
    <row r="9" spans="1:14" ht="14.65" customHeight="1" x14ac:dyDescent="0.2">
      <c r="A9" s="146"/>
      <c r="B9" s="149"/>
      <c r="C9" s="150"/>
      <c r="D9" s="151"/>
      <c r="E9" s="151"/>
      <c r="F9" s="151"/>
      <c r="G9" s="151"/>
      <c r="H9" s="151"/>
      <c r="I9" s="151"/>
      <c r="J9" s="151"/>
      <c r="K9" s="151"/>
      <c r="L9" s="151"/>
      <c r="M9" s="151"/>
      <c r="N9" s="163"/>
    </row>
    <row r="10" spans="1:14" ht="15" customHeight="1" x14ac:dyDescent="0.25">
      <c r="A10" s="153">
        <v>1</v>
      </c>
      <c r="B10" s="296" t="str">
        <f>'G Input'!B18</f>
        <v>DALLAS GIRLS</v>
      </c>
      <c r="C10" s="154">
        <f>'G Input'!C27+'G Input'!D27</f>
        <v>268</v>
      </c>
      <c r="D10" s="154">
        <f>'G Input'!E27+'G Input'!F27</f>
        <v>233</v>
      </c>
      <c r="E10" s="154">
        <f>'G Input'!G27+'G Input'!H27</f>
        <v>281</v>
      </c>
      <c r="F10" s="154">
        <f>'G Input'!I27+'G Input'!J27</f>
        <v>276</v>
      </c>
      <c r="G10" s="154">
        <f>'G Input'!K27+'G Input'!L27</f>
        <v>311</v>
      </c>
      <c r="H10" s="154">
        <f>'G Input'!M27+'G Input'!N27</f>
        <v>288</v>
      </c>
      <c r="I10" s="154">
        <f>'G Input'!O27+'G Input'!P27</f>
        <v>301</v>
      </c>
      <c r="J10" s="154">
        <f>'G Input'!Q27+'G Input'!R27</f>
        <v>283</v>
      </c>
      <c r="K10" s="154">
        <f>'G Input'!S27+'G Input'!T27</f>
        <v>273</v>
      </c>
      <c r="L10" s="154">
        <f>'G Input'!U27+'G Input'!V27</f>
        <v>254</v>
      </c>
      <c r="M10" s="155">
        <f>SUM(C10:L10)</f>
        <v>2768</v>
      </c>
      <c r="N10" s="99"/>
    </row>
    <row r="11" spans="1:14" ht="14.45" customHeight="1" x14ac:dyDescent="0.25">
      <c r="A11" s="156">
        <v>2</v>
      </c>
      <c r="B11" s="140" t="str">
        <f>'G Input'!B30</f>
        <v>SPRAGUE/ MCKAY GIRLS</v>
      </c>
      <c r="C11" s="158">
        <f>'G Input'!C39+'G Input'!D39</f>
        <v>244</v>
      </c>
      <c r="D11" s="158">
        <f>'G Input'!E39+'G Input'!F39</f>
        <v>253</v>
      </c>
      <c r="E11" s="158">
        <f>'G Input'!G39+'G Input'!H39</f>
        <v>231</v>
      </c>
      <c r="F11" s="158">
        <f>'G Input'!I39+'G Input'!J39</f>
        <v>255</v>
      </c>
      <c r="G11" s="158">
        <f>'G Input'!K39+'G Input'!L39</f>
        <v>211</v>
      </c>
      <c r="H11" s="158">
        <f>'G Input'!M39+'G Input'!N39</f>
        <v>211</v>
      </c>
      <c r="I11" s="158">
        <f>'G Input'!O39+'G Input'!P39</f>
        <v>239</v>
      </c>
      <c r="J11" s="158">
        <f>'G Input'!Q39+'G Input'!R39</f>
        <v>277</v>
      </c>
      <c r="K11" s="158">
        <f>'G Input'!S39+'G Input'!T39</f>
        <v>196</v>
      </c>
      <c r="L11" s="158">
        <f>'G Input'!U39+'G Input'!V39</f>
        <v>201</v>
      </c>
      <c r="M11" s="159">
        <f>SUM(C11:L11)</f>
        <v>2318</v>
      </c>
      <c r="N11" s="99"/>
    </row>
    <row r="12" spans="1:14" ht="14.45" customHeight="1" x14ac:dyDescent="0.25">
      <c r="A12" s="156">
        <v>3</v>
      </c>
      <c r="B12" s="140" t="str">
        <f>'G Input'!B6</f>
        <v>ALBANY GIRLS</v>
      </c>
      <c r="C12" s="158">
        <f>'G Input'!C15+'G Input'!D15</f>
        <v>228</v>
      </c>
      <c r="D12" s="158">
        <f>'G Input'!E15+'G Input'!F15</f>
        <v>228</v>
      </c>
      <c r="E12" s="158">
        <f>'G Input'!G15+'G Input'!H15</f>
        <v>250</v>
      </c>
      <c r="F12" s="158">
        <f>'G Input'!I15+'G Input'!J15</f>
        <v>226</v>
      </c>
      <c r="G12" s="158">
        <f>'G Input'!K15+'G Input'!L15</f>
        <v>262</v>
      </c>
      <c r="H12" s="158">
        <f>'G Input'!M15+'G Input'!N15</f>
        <v>255</v>
      </c>
      <c r="I12" s="158">
        <f>'G Input'!O15+'G Input'!P15</f>
        <v>165</v>
      </c>
      <c r="J12" s="158">
        <f>'G Input'!Q15+'G Input'!R15</f>
        <v>229</v>
      </c>
      <c r="K12" s="158">
        <f>'G Input'!S15+'G Input'!T15</f>
        <v>186</v>
      </c>
      <c r="L12" s="158">
        <f>'G Input'!U15+'G Input'!V15</f>
        <v>212</v>
      </c>
      <c r="M12" s="159">
        <f>SUM(C12:L12)</f>
        <v>2241</v>
      </c>
      <c r="N12" s="99"/>
    </row>
  </sheetData>
  <sortState xmlns:xlrd2="http://schemas.microsoft.com/office/spreadsheetml/2017/richdata2" ref="B10:M12">
    <sortCondition descending="1" ref="M10:M12"/>
  </sortState>
  <mergeCells count="3">
    <mergeCell ref="C7:M7"/>
    <mergeCell ref="B7:B8"/>
    <mergeCell ref="A1:M1"/>
  </mergeCells>
  <pageMargins left="0" right="0" top="0.5" bottom="0.5" header="0.5" footer="0.5"/>
  <pageSetup orientation="landscape" horizontalDpi="4294967293" r:id="rId1"/>
  <headerFooter>
    <oddFooter>&amp;C&amp;"Helvetica,Regular"&amp;12&amp;K000000&amp;P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78"/>
  <sheetViews>
    <sheetView showGridLines="0" workbookViewId="0">
      <selection activeCell="A66" sqref="A66:XFD66"/>
    </sheetView>
  </sheetViews>
  <sheetFormatPr defaultColWidth="10.85546875" defaultRowHeight="12" customHeight="1" x14ac:dyDescent="0.2"/>
  <cols>
    <col min="1" max="1" width="9.28515625" style="1" customWidth="1"/>
    <col min="2" max="2" width="3.140625" style="1" customWidth="1"/>
    <col min="3" max="3" width="21.42578125" style="1" customWidth="1"/>
    <col min="4" max="4" width="18.85546875" style="1" customWidth="1"/>
    <col min="5" max="8" width="9.28515625" style="1" customWidth="1"/>
    <col min="9" max="9" width="11.7109375" style="1" customWidth="1"/>
    <col min="10" max="13" width="8.85546875" style="1" customWidth="1"/>
    <col min="14" max="256" width="10.85546875" style="1" customWidth="1"/>
  </cols>
  <sheetData>
    <row r="1" spans="1:13" ht="25.15" customHeight="1" x14ac:dyDescent="0.35">
      <c r="A1" s="360" t="s">
        <v>156</v>
      </c>
      <c r="B1" s="362"/>
      <c r="C1" s="362"/>
      <c r="D1" s="361"/>
      <c r="E1" s="361"/>
      <c r="F1" s="361"/>
      <c r="G1" s="361"/>
      <c r="H1" s="361"/>
      <c r="I1" s="361"/>
      <c r="J1" s="164"/>
      <c r="K1" s="164"/>
      <c r="L1" s="164"/>
      <c r="M1" s="164"/>
    </row>
    <row r="2" spans="1:13" ht="17.45" customHeight="1" x14ac:dyDescent="0.25">
      <c r="A2" s="363" t="str">
        <f>'B Input'!B2</f>
        <v>1/29/2023</v>
      </c>
      <c r="B2" s="362"/>
      <c r="C2" s="362"/>
      <c r="D2" s="364"/>
      <c r="E2" s="364"/>
      <c r="F2" s="364"/>
      <c r="G2" s="364"/>
      <c r="H2" s="364"/>
      <c r="I2" s="364"/>
      <c r="J2" s="99"/>
      <c r="K2" s="99"/>
      <c r="L2" s="99"/>
      <c r="M2" s="99"/>
    </row>
    <row r="3" spans="1:13" ht="14.1" customHeight="1" x14ac:dyDescent="0.2">
      <c r="A3" s="165"/>
      <c r="B3" s="145"/>
      <c r="C3" s="145"/>
      <c r="D3" s="145"/>
      <c r="E3" s="166"/>
      <c r="F3" s="166"/>
      <c r="G3" s="166"/>
      <c r="H3" s="166"/>
      <c r="I3" s="166"/>
      <c r="J3" s="167"/>
      <c r="K3" s="99"/>
      <c r="L3" s="99"/>
      <c r="M3" s="99"/>
    </row>
    <row r="4" spans="1:13" ht="14.1" customHeight="1" x14ac:dyDescent="0.2">
      <c r="A4" s="168"/>
      <c r="B4" s="169"/>
      <c r="C4" s="169"/>
      <c r="D4" s="169"/>
      <c r="E4" s="169"/>
      <c r="F4" s="169"/>
      <c r="G4" s="170"/>
      <c r="H4" s="171" t="s">
        <v>35</v>
      </c>
      <c r="I4" s="170"/>
      <c r="J4" s="172"/>
      <c r="K4" s="99"/>
      <c r="L4" s="99"/>
      <c r="M4" s="99"/>
    </row>
    <row r="5" spans="1:13" ht="14.1" customHeight="1" x14ac:dyDescent="0.2">
      <c r="A5" s="168"/>
      <c r="B5" s="173"/>
      <c r="C5" s="173" t="s">
        <v>36</v>
      </c>
      <c r="D5" s="173" t="s">
        <v>37</v>
      </c>
      <c r="E5" s="173" t="s">
        <v>38</v>
      </c>
      <c r="F5" s="173" t="s">
        <v>39</v>
      </c>
      <c r="G5" s="174" t="s">
        <v>40</v>
      </c>
      <c r="H5" s="174" t="s">
        <v>41</v>
      </c>
      <c r="I5" s="174" t="s">
        <v>42</v>
      </c>
      <c r="J5" s="172"/>
      <c r="K5" s="99"/>
      <c r="L5" s="99"/>
      <c r="M5" s="99"/>
    </row>
    <row r="6" spans="1:13" ht="14.1" customHeight="1" x14ac:dyDescent="0.2">
      <c r="A6" s="143"/>
      <c r="B6" s="175"/>
      <c r="C6" s="175"/>
      <c r="D6" s="175"/>
      <c r="E6" s="175"/>
      <c r="F6" s="175"/>
      <c r="G6" s="176"/>
      <c r="H6" s="176"/>
      <c r="I6" s="176"/>
      <c r="J6" s="167"/>
      <c r="K6" s="99"/>
      <c r="L6" s="99"/>
      <c r="M6" s="99"/>
    </row>
    <row r="7" spans="1:13" ht="13.7" customHeight="1" x14ac:dyDescent="0.2">
      <c r="A7" s="177">
        <v>1</v>
      </c>
      <c r="B7" s="181" t="str">
        <f>'B Input'!A22</f>
        <v>B</v>
      </c>
      <c r="C7" s="178" t="str">
        <f>'B Input'!B22</f>
        <v>ALEX MACNAB</v>
      </c>
      <c r="D7" s="178" t="str">
        <f>'B Input'!B18</f>
        <v>DALLAS BOYS</v>
      </c>
      <c r="E7" s="179">
        <f>'B Input'!AA22</f>
        <v>25</v>
      </c>
      <c r="F7" s="179">
        <f>'B Input'!AB22</f>
        <v>8</v>
      </c>
      <c r="G7" s="179">
        <f t="shared" ref="G7:G38" si="0">E7*3+F7*2</f>
        <v>91</v>
      </c>
      <c r="H7" s="179">
        <f>'B Input'!AC22</f>
        <v>40</v>
      </c>
      <c r="I7" s="180">
        <f>IF('B Input'!AC22&lt;1,0,G7/H7)</f>
        <v>2.2749999999999999</v>
      </c>
      <c r="J7" s="99"/>
      <c r="K7" s="99"/>
      <c r="L7" s="99"/>
      <c r="M7" s="99"/>
    </row>
    <row r="8" spans="1:13" ht="13.7" customHeight="1" x14ac:dyDescent="0.2">
      <c r="A8" s="177">
        <v>2</v>
      </c>
      <c r="B8" s="178" t="str">
        <f>'B Input'!A56</f>
        <v>B</v>
      </c>
      <c r="C8" s="178" t="str">
        <f>'B Input'!B56</f>
        <v>CREW JONES</v>
      </c>
      <c r="D8" s="157" t="str">
        <f>'B Input'!B54</f>
        <v>SPRAGUE ORANGE</v>
      </c>
      <c r="E8" s="179">
        <f>'B Input'!AA56</f>
        <v>21</v>
      </c>
      <c r="F8" s="179">
        <f>'B Input'!AB56</f>
        <v>14</v>
      </c>
      <c r="G8" s="179">
        <f t="shared" si="0"/>
        <v>91</v>
      </c>
      <c r="H8" s="179">
        <f>'B Input'!AC56</f>
        <v>40</v>
      </c>
      <c r="I8" s="180">
        <f>IF('B Input'!AC56&lt;1,0,G8/H8)</f>
        <v>2.2749999999999999</v>
      </c>
      <c r="J8" s="99"/>
      <c r="K8" s="99"/>
      <c r="L8" s="99"/>
      <c r="M8" s="99"/>
    </row>
    <row r="9" spans="1:13" ht="13.7" customHeight="1" x14ac:dyDescent="0.2">
      <c r="A9" s="177">
        <v>3</v>
      </c>
      <c r="B9" s="181" t="str">
        <f>'B Input'!A23</f>
        <v>B</v>
      </c>
      <c r="C9" s="178" t="str">
        <f>'B Input'!B23</f>
        <v>BEN FINK</v>
      </c>
      <c r="D9" s="178" t="str">
        <f>'B Input'!B18</f>
        <v>DALLAS BOYS</v>
      </c>
      <c r="E9" s="179">
        <f>'B Input'!AA23</f>
        <v>19</v>
      </c>
      <c r="F9" s="179">
        <f>'B Input'!AB23</f>
        <v>15</v>
      </c>
      <c r="G9" s="179">
        <f t="shared" si="0"/>
        <v>87</v>
      </c>
      <c r="H9" s="179">
        <f>'B Input'!AC23</f>
        <v>40</v>
      </c>
      <c r="I9" s="180">
        <f>IF('B Input'!AC23&lt;1,0,G9/H9)</f>
        <v>2.1749999999999998</v>
      </c>
      <c r="J9" s="99"/>
      <c r="K9" s="99"/>
      <c r="L9" s="99"/>
      <c r="M9" s="99"/>
    </row>
    <row r="10" spans="1:13" ht="13.7" customHeight="1" x14ac:dyDescent="0.2">
      <c r="A10" s="177">
        <v>4</v>
      </c>
      <c r="B10" s="178" t="str">
        <f>'B Input'!A57</f>
        <v>B</v>
      </c>
      <c r="C10" s="178" t="str">
        <f>'B Input'!B57</f>
        <v>MATTHEW HALE</v>
      </c>
      <c r="D10" s="157" t="str">
        <f>'B Input'!B54</f>
        <v>SPRAGUE ORANGE</v>
      </c>
      <c r="E10" s="179">
        <f>'B Input'!AA57</f>
        <v>20</v>
      </c>
      <c r="F10" s="179">
        <f>'B Input'!AB57</f>
        <v>12</v>
      </c>
      <c r="G10" s="179">
        <f t="shared" si="0"/>
        <v>84</v>
      </c>
      <c r="H10" s="179">
        <f>'B Input'!AC57</f>
        <v>40</v>
      </c>
      <c r="I10" s="180">
        <f>IF('B Input'!AC57&lt;1,0,G10/H10)</f>
        <v>2.1</v>
      </c>
      <c r="J10" s="99"/>
      <c r="K10" s="99"/>
      <c r="L10" s="99"/>
      <c r="M10" s="99"/>
    </row>
    <row r="11" spans="1:13" ht="13.7" customHeight="1" x14ac:dyDescent="0.2">
      <c r="A11" s="177">
        <v>5</v>
      </c>
      <c r="B11" s="181" t="str">
        <f>'B Input'!A11</f>
        <v>B</v>
      </c>
      <c r="C11" s="178" t="str">
        <f>'B Input'!B11</f>
        <v>SAWYER KASTEN</v>
      </c>
      <c r="D11" s="178" t="str">
        <f>'B Input'!B6</f>
        <v>ALBANY BOYS</v>
      </c>
      <c r="E11" s="179">
        <f>'B Input'!AA11</f>
        <v>20</v>
      </c>
      <c r="F11" s="179">
        <f>'B Input'!AB11</f>
        <v>11</v>
      </c>
      <c r="G11" s="179">
        <f t="shared" si="0"/>
        <v>82</v>
      </c>
      <c r="H11" s="179">
        <f>'B Input'!AC11</f>
        <v>40</v>
      </c>
      <c r="I11" s="180">
        <f>IF('B Input'!AC11&lt;1,0,G11/H11)</f>
        <v>2.0499999999999998</v>
      </c>
      <c r="J11" s="99"/>
      <c r="K11" s="99"/>
      <c r="L11" s="99"/>
      <c r="M11" s="99"/>
    </row>
    <row r="12" spans="1:13" ht="13.7" customHeight="1" x14ac:dyDescent="0.2">
      <c r="A12" s="177">
        <v>6</v>
      </c>
      <c r="B12" s="178" t="str">
        <f>'B Input'!A46</f>
        <v>B</v>
      </c>
      <c r="C12" s="178" t="str">
        <f>'B Input'!B46</f>
        <v>COLBY SPEAR</v>
      </c>
      <c r="D12" s="178" t="str">
        <f>'B Input'!B42</f>
        <v>SPRAGUE BLACK</v>
      </c>
      <c r="E12" s="179">
        <f>'B Input'!AA46</f>
        <v>20</v>
      </c>
      <c r="F12" s="179">
        <f>'B Input'!AB46</f>
        <v>11</v>
      </c>
      <c r="G12" s="179">
        <f t="shared" si="0"/>
        <v>82</v>
      </c>
      <c r="H12" s="179">
        <f>'B Input'!AC46</f>
        <v>40</v>
      </c>
      <c r="I12" s="180">
        <f>IF('B Input'!AC46&lt;1,0,G12/H12)</f>
        <v>2.0499999999999998</v>
      </c>
      <c r="J12" s="99"/>
      <c r="K12" s="99"/>
      <c r="L12" s="99"/>
      <c r="M12" s="99"/>
    </row>
    <row r="13" spans="1:13" ht="13.7" customHeight="1" x14ac:dyDescent="0.2">
      <c r="A13" s="177">
        <v>7</v>
      </c>
      <c r="B13" s="178" t="str">
        <f>'B Input'!A58</f>
        <v>B</v>
      </c>
      <c r="C13" s="178" t="str">
        <f>'B Input'!B58</f>
        <v>MATTHEW KELLY</v>
      </c>
      <c r="D13" s="157" t="str">
        <f>'B Input'!B54</f>
        <v>SPRAGUE ORANGE</v>
      </c>
      <c r="E13" s="179">
        <f>'B Input'!AA58</f>
        <v>19</v>
      </c>
      <c r="F13" s="179">
        <f>'B Input'!AB58</f>
        <v>11</v>
      </c>
      <c r="G13" s="179">
        <f t="shared" si="0"/>
        <v>79</v>
      </c>
      <c r="H13" s="179">
        <f>'B Input'!AC58</f>
        <v>40</v>
      </c>
      <c r="I13" s="180">
        <f>IF('B Input'!AC58&lt;1,0,G13/H13)</f>
        <v>1.9750000000000001</v>
      </c>
      <c r="J13" s="99"/>
      <c r="K13" s="99"/>
      <c r="L13" s="99"/>
      <c r="M13" s="99"/>
    </row>
    <row r="14" spans="1:13" ht="13.7" customHeight="1" x14ac:dyDescent="0.2">
      <c r="A14" s="177">
        <v>8</v>
      </c>
      <c r="B14" s="178" t="str">
        <f>'B Input'!A59</f>
        <v>B</v>
      </c>
      <c r="C14" s="178" t="str">
        <f>'B Input'!B59</f>
        <v>LIAM BISSELL</v>
      </c>
      <c r="D14" s="157" t="str">
        <f>'B Input'!B54</f>
        <v>SPRAGUE ORANGE</v>
      </c>
      <c r="E14" s="179">
        <f>'B Input'!AA59</f>
        <v>24</v>
      </c>
      <c r="F14" s="179">
        <f>'B Input'!AB59</f>
        <v>3</v>
      </c>
      <c r="G14" s="179">
        <f t="shared" si="0"/>
        <v>78</v>
      </c>
      <c r="H14" s="179">
        <f>'B Input'!AC59</f>
        <v>40</v>
      </c>
      <c r="I14" s="180">
        <f>IF('B Input'!AC59&lt;1,0,G14/H14)</f>
        <v>1.95</v>
      </c>
      <c r="J14" s="99"/>
      <c r="K14" s="99"/>
      <c r="L14" s="99"/>
      <c r="M14" s="99"/>
    </row>
    <row r="15" spans="1:13" ht="13.7" customHeight="1" x14ac:dyDescent="0.2">
      <c r="A15" s="177">
        <v>9</v>
      </c>
      <c r="B15" s="178" t="str">
        <f>'B Input'!A55</f>
        <v>B</v>
      </c>
      <c r="C15" s="178" t="str">
        <f>'B Input'!B55</f>
        <v>TY WILLIAMSON</v>
      </c>
      <c r="D15" s="157" t="str">
        <f>'B Input'!B54</f>
        <v>SPRAGUE ORANGE</v>
      </c>
      <c r="E15" s="179">
        <f>'B Input'!AA55</f>
        <v>18</v>
      </c>
      <c r="F15" s="179">
        <f>'B Input'!AB55</f>
        <v>11</v>
      </c>
      <c r="G15" s="179">
        <f t="shared" si="0"/>
        <v>76</v>
      </c>
      <c r="H15" s="179">
        <f>'B Input'!AC55</f>
        <v>40</v>
      </c>
      <c r="I15" s="180">
        <f>IF('B Input'!AC55&lt;1,0,G15/H15)</f>
        <v>1.9</v>
      </c>
      <c r="J15" s="99"/>
      <c r="K15" s="99"/>
      <c r="L15" s="99"/>
      <c r="M15" s="99"/>
    </row>
    <row r="16" spans="1:13" ht="13.7" customHeight="1" x14ac:dyDescent="0.2">
      <c r="A16" s="177">
        <v>10</v>
      </c>
      <c r="B16" s="181" t="str">
        <f>'B Input'!A21</f>
        <v>B</v>
      </c>
      <c r="C16" s="178" t="str">
        <f>'B Input'!B21</f>
        <v>ALLEN DUNCAN</v>
      </c>
      <c r="D16" s="178" t="str">
        <f>'B Input'!B18</f>
        <v>DALLAS BOYS</v>
      </c>
      <c r="E16" s="179">
        <f>'B Input'!AA21</f>
        <v>19</v>
      </c>
      <c r="F16" s="179">
        <f>'B Input'!AB21</f>
        <v>8</v>
      </c>
      <c r="G16" s="179">
        <f t="shared" si="0"/>
        <v>73</v>
      </c>
      <c r="H16" s="179">
        <f>'B Input'!AC21</f>
        <v>40</v>
      </c>
      <c r="I16" s="180">
        <f>IF('B Input'!AC21&lt;1,0,G16/H16)</f>
        <v>1.825</v>
      </c>
      <c r="J16" s="99"/>
      <c r="K16" s="99"/>
      <c r="L16" s="99"/>
      <c r="M16" s="99"/>
    </row>
    <row r="17" spans="1:13" ht="13.7" customHeight="1" x14ac:dyDescent="0.2">
      <c r="A17" s="177">
        <v>11</v>
      </c>
      <c r="B17" s="181" t="str">
        <f>'B Input'!A33</f>
        <v>B</v>
      </c>
      <c r="C17" s="178" t="str">
        <f>'B Input'!B33</f>
        <v>ASA STECKMANN</v>
      </c>
      <c r="D17" s="178" t="str">
        <f>'B Input'!B30</f>
        <v>MCKAY/MCNARY BOYS</v>
      </c>
      <c r="E17" s="179">
        <f>'B Input'!AA33</f>
        <v>15</v>
      </c>
      <c r="F17" s="179">
        <f>'B Input'!AB33</f>
        <v>13</v>
      </c>
      <c r="G17" s="179">
        <f t="shared" si="0"/>
        <v>71</v>
      </c>
      <c r="H17" s="179">
        <f>'B Input'!AC33</f>
        <v>40</v>
      </c>
      <c r="I17" s="180">
        <f>IF('B Input'!AC33&lt;1,0,G17/H17)</f>
        <v>1.7749999999999999</v>
      </c>
      <c r="J17" s="99"/>
      <c r="K17" s="99"/>
      <c r="L17" s="99"/>
      <c r="M17" s="99"/>
    </row>
    <row r="18" spans="1:13" ht="13.7" customHeight="1" x14ac:dyDescent="0.2">
      <c r="A18" s="177">
        <v>12</v>
      </c>
      <c r="B18" s="181" t="str">
        <f>'G Input'!A19</f>
        <v>G</v>
      </c>
      <c r="C18" s="178" t="str">
        <f>'G Input'!B19</f>
        <v>LYDIA PHILLIPS</v>
      </c>
      <c r="D18" s="178" t="str">
        <f>'G Input'!B18</f>
        <v>DALLAS GIRLS</v>
      </c>
      <c r="E18" s="179">
        <f>'G Input'!AA19</f>
        <v>15</v>
      </c>
      <c r="F18" s="179">
        <f>'G Input'!AB19</f>
        <v>9</v>
      </c>
      <c r="G18" s="179">
        <f t="shared" si="0"/>
        <v>63</v>
      </c>
      <c r="H18" s="179">
        <f>'G Input'!AC19</f>
        <v>36</v>
      </c>
      <c r="I18" s="180">
        <f>IF('G Input'!AC19&lt;1,0,G18/H18)</f>
        <v>1.75</v>
      </c>
      <c r="J18" s="99"/>
      <c r="K18" s="99"/>
      <c r="L18" s="99"/>
      <c r="M18" s="99"/>
    </row>
    <row r="19" spans="1:13" ht="13.7" customHeight="1" x14ac:dyDescent="0.2">
      <c r="A19" s="177">
        <v>13</v>
      </c>
      <c r="B19" s="178" t="str">
        <f>'B Input'!A44</f>
        <v>B</v>
      </c>
      <c r="C19" s="178" t="str">
        <f>'B Input'!B44</f>
        <v>DC VANCUREN</v>
      </c>
      <c r="D19" s="157" t="str">
        <f>'B Input'!B42</f>
        <v>SPRAGUE BLACK</v>
      </c>
      <c r="E19" s="179">
        <f>'B Input'!AA44</f>
        <v>10</v>
      </c>
      <c r="F19" s="179">
        <f>'B Input'!AB44</f>
        <v>13</v>
      </c>
      <c r="G19" s="179">
        <f t="shared" si="0"/>
        <v>56</v>
      </c>
      <c r="H19" s="179">
        <f>'B Input'!AC44</f>
        <v>32</v>
      </c>
      <c r="I19" s="180">
        <f>IF('B Input'!AC44&lt;1,0,G19/H19)</f>
        <v>1.75</v>
      </c>
      <c r="J19" s="99"/>
      <c r="K19" s="99"/>
      <c r="L19" s="99"/>
      <c r="M19" s="99"/>
    </row>
    <row r="20" spans="1:13" ht="13.7" customHeight="1" x14ac:dyDescent="0.2">
      <c r="A20" s="177">
        <v>14</v>
      </c>
      <c r="B20" s="181" t="str">
        <f>'B Input'!A10</f>
        <v>B</v>
      </c>
      <c r="C20" s="178" t="str">
        <f>'B Input'!B10</f>
        <v>CAMERON GARRETT</v>
      </c>
      <c r="D20" s="178" t="str">
        <f>'B Input'!B6</f>
        <v>ALBANY BOYS</v>
      </c>
      <c r="E20" s="179">
        <f>'B Input'!AA10</f>
        <v>15</v>
      </c>
      <c r="F20" s="179">
        <f>'B Input'!AB10</f>
        <v>11</v>
      </c>
      <c r="G20" s="179">
        <f t="shared" si="0"/>
        <v>67</v>
      </c>
      <c r="H20" s="179">
        <f>'B Input'!AC10</f>
        <v>40</v>
      </c>
      <c r="I20" s="180">
        <f>IF('B Input'!AC10&lt;1,0,G20/H20)</f>
        <v>1.675</v>
      </c>
      <c r="J20" s="99"/>
      <c r="K20" s="99"/>
      <c r="L20" s="99"/>
      <c r="M20" s="99"/>
    </row>
    <row r="21" spans="1:13" ht="13.7" customHeight="1" x14ac:dyDescent="0.2">
      <c r="A21" s="177">
        <v>15</v>
      </c>
      <c r="B21" s="178" t="str">
        <f>'B Input'!A45</f>
        <v>B</v>
      </c>
      <c r="C21" s="178" t="str">
        <f>'B Input'!B45</f>
        <v>PARKER SEARCY</v>
      </c>
      <c r="D21" s="157" t="str">
        <f>'B Input'!B42</f>
        <v>SPRAGUE BLACK</v>
      </c>
      <c r="E21" s="179">
        <f>'B Input'!AA45</f>
        <v>10</v>
      </c>
      <c r="F21" s="179">
        <f>'B Input'!AB45</f>
        <v>11</v>
      </c>
      <c r="G21" s="179">
        <f t="shared" si="0"/>
        <v>52</v>
      </c>
      <c r="H21" s="179">
        <f>'B Input'!AC45</f>
        <v>32</v>
      </c>
      <c r="I21" s="180">
        <f>IF('B Input'!AC45&lt;1,0,G21/H21)</f>
        <v>1.625</v>
      </c>
      <c r="J21" s="99"/>
      <c r="K21" s="99"/>
      <c r="L21" s="99"/>
      <c r="M21" s="99"/>
    </row>
    <row r="22" spans="1:13" ht="13.7" customHeight="1" x14ac:dyDescent="0.2">
      <c r="A22" s="177">
        <v>16</v>
      </c>
      <c r="B22" s="181" t="str">
        <f>'B Input'!A32</f>
        <v>B</v>
      </c>
      <c r="C22" s="178" t="str">
        <f>'B Input'!B32</f>
        <v>ANGEL VALDEZ CEJA</v>
      </c>
      <c r="D22" s="178" t="str">
        <f>'B Input'!B30</f>
        <v>MCKAY/MCNARY BOYS</v>
      </c>
      <c r="E22" s="179">
        <f>'B Input'!AA32</f>
        <v>12</v>
      </c>
      <c r="F22" s="179">
        <f>'B Input'!AB32</f>
        <v>14</v>
      </c>
      <c r="G22" s="179">
        <f t="shared" si="0"/>
        <v>64</v>
      </c>
      <c r="H22" s="179">
        <f>'B Input'!AC32</f>
        <v>40</v>
      </c>
      <c r="I22" s="180">
        <f>IF('B Input'!AC32&lt;1,0,G22/H22)</f>
        <v>1.6</v>
      </c>
      <c r="J22" s="99"/>
      <c r="K22" s="99"/>
      <c r="L22" s="99"/>
      <c r="M22" s="99"/>
    </row>
    <row r="23" spans="1:13" ht="13.7" customHeight="1" x14ac:dyDescent="0.2">
      <c r="A23" s="177">
        <v>17</v>
      </c>
      <c r="B23" s="178" t="str">
        <f>'B Input'!A47</f>
        <v>B</v>
      </c>
      <c r="C23" s="178" t="str">
        <f>'B Input'!B47</f>
        <v>HOLDEN RASMUSSEN</v>
      </c>
      <c r="D23" s="157" t="str">
        <f>'B Input'!B42</f>
        <v>SPRAGUE BLACK</v>
      </c>
      <c r="E23" s="179">
        <f>'B Input'!AA47</f>
        <v>7</v>
      </c>
      <c r="F23" s="179">
        <f>'B Input'!AB47</f>
        <v>14</v>
      </c>
      <c r="G23" s="179">
        <f t="shared" si="0"/>
        <v>49</v>
      </c>
      <c r="H23" s="179">
        <f>'B Input'!AC47</f>
        <v>32</v>
      </c>
      <c r="I23" s="180">
        <f>IF('B Input'!AC47&lt;1,0,G23/H23)</f>
        <v>1.53125</v>
      </c>
      <c r="J23" s="99"/>
      <c r="K23" s="99"/>
      <c r="L23" s="99"/>
      <c r="M23" s="99"/>
    </row>
    <row r="24" spans="1:13" ht="13.7" customHeight="1" x14ac:dyDescent="0.2">
      <c r="A24" s="177">
        <v>18</v>
      </c>
      <c r="B24" s="181" t="str">
        <f>'B Input'!A20</f>
        <v>B</v>
      </c>
      <c r="C24" s="178" t="str">
        <f>'B Input'!B20</f>
        <v>WYATT CONNOLLY</v>
      </c>
      <c r="D24" s="178" t="str">
        <f>'B Input'!B18</f>
        <v>DALLAS BOYS</v>
      </c>
      <c r="E24" s="179">
        <f>'B Input'!AA20</f>
        <v>12</v>
      </c>
      <c r="F24" s="179">
        <f>'B Input'!AB20</f>
        <v>12</v>
      </c>
      <c r="G24" s="179">
        <f t="shared" si="0"/>
        <v>60</v>
      </c>
      <c r="H24" s="179">
        <f>'B Input'!AC20</f>
        <v>40</v>
      </c>
      <c r="I24" s="180">
        <f>IF('B Input'!AC20&lt;1,0,G24/H24)</f>
        <v>1.5</v>
      </c>
      <c r="J24" s="99"/>
      <c r="K24" s="99"/>
      <c r="L24" s="99"/>
      <c r="M24" s="99"/>
    </row>
    <row r="25" spans="1:13" ht="13.7" customHeight="1" x14ac:dyDescent="0.2">
      <c r="A25" s="177">
        <v>19</v>
      </c>
      <c r="B25" s="181" t="str">
        <f>'B Input'!A34</f>
        <v>B</v>
      </c>
      <c r="C25" s="178" t="str">
        <f>'B Input'!B34</f>
        <v>EDWARD HYSON</v>
      </c>
      <c r="D25" s="178" t="str">
        <f>'B Input'!B30</f>
        <v>MCKAY/MCNARY BOYS</v>
      </c>
      <c r="E25" s="179">
        <f>'B Input'!AA34</f>
        <v>10</v>
      </c>
      <c r="F25" s="179">
        <f>'B Input'!AB34</f>
        <v>15</v>
      </c>
      <c r="G25" s="179">
        <f t="shared" si="0"/>
        <v>60</v>
      </c>
      <c r="H25" s="179">
        <f>'B Input'!AC34</f>
        <v>40</v>
      </c>
      <c r="I25" s="180">
        <f>IF('B Input'!AC34&lt;1,0,G25/H25)</f>
        <v>1.5</v>
      </c>
      <c r="J25" s="99"/>
      <c r="K25" s="99"/>
      <c r="L25" s="99"/>
      <c r="M25" s="99"/>
    </row>
    <row r="26" spans="1:13" ht="13.7" customHeight="1" x14ac:dyDescent="0.2">
      <c r="A26" s="177">
        <v>20</v>
      </c>
      <c r="B26" s="178" t="str">
        <f>'G Input'!A34</f>
        <v>G</v>
      </c>
      <c r="C26" s="178" t="str">
        <f>'G Input'!B34</f>
        <v>ROCHELE ALLEN</v>
      </c>
      <c r="D26" s="178" t="str">
        <f>'G Input'!B30</f>
        <v>SPRAGUE/ MCKAY GIRLS</v>
      </c>
      <c r="E26" s="179">
        <f>'G Input'!AA34</f>
        <v>8</v>
      </c>
      <c r="F26" s="179">
        <f>'G Input'!AB34</f>
        <v>17</v>
      </c>
      <c r="G26" s="179">
        <f t="shared" si="0"/>
        <v>58</v>
      </c>
      <c r="H26" s="179">
        <f>'G Input'!AC34</f>
        <v>40</v>
      </c>
      <c r="I26" s="180">
        <f>IF('G Input'!AC34&lt;1,0,G26/H26)</f>
        <v>1.45</v>
      </c>
      <c r="J26" s="99"/>
      <c r="K26" s="99"/>
      <c r="L26" s="99"/>
      <c r="M26" s="99"/>
    </row>
    <row r="27" spans="1:13" ht="13.7" customHeight="1" x14ac:dyDescent="0.2">
      <c r="A27" s="177">
        <v>21</v>
      </c>
      <c r="B27" s="178" t="str">
        <f>'B Input'!A48</f>
        <v>B</v>
      </c>
      <c r="C27" s="178" t="str">
        <f>'B Input'!B48</f>
        <v>JAKE SPEAR</v>
      </c>
      <c r="D27" s="157" t="str">
        <f>'B Input'!B42</f>
        <v>SPRAGUE BLACK</v>
      </c>
      <c r="E27" s="179">
        <f>'B Input'!AA48</f>
        <v>10</v>
      </c>
      <c r="F27" s="179">
        <f>'B Input'!AB48</f>
        <v>8</v>
      </c>
      <c r="G27" s="179">
        <f t="shared" si="0"/>
        <v>46</v>
      </c>
      <c r="H27" s="179">
        <f>'B Input'!AC48</f>
        <v>32</v>
      </c>
      <c r="I27" s="180">
        <f>IF('B Input'!AC48&lt;1,0,G27/H27)</f>
        <v>1.4375</v>
      </c>
      <c r="J27" s="99"/>
      <c r="K27" s="99"/>
      <c r="L27" s="99"/>
      <c r="M27" s="99"/>
    </row>
    <row r="28" spans="1:13" ht="13.7" customHeight="1" x14ac:dyDescent="0.2">
      <c r="A28" s="177">
        <v>22</v>
      </c>
      <c r="B28" s="181" t="str">
        <f>'B Input'!A35</f>
        <v>B</v>
      </c>
      <c r="C28" s="178" t="str">
        <f>'B Input'!B35</f>
        <v>JUSTIN ARNOLD</v>
      </c>
      <c r="D28" s="178" t="str">
        <f>'B Input'!B30</f>
        <v>MCKAY/MCNARY BOYS</v>
      </c>
      <c r="E28" s="179">
        <f>'B Input'!AA35</f>
        <v>15</v>
      </c>
      <c r="F28" s="179">
        <f>'B Input'!AB35</f>
        <v>6</v>
      </c>
      <c r="G28" s="179">
        <f t="shared" si="0"/>
        <v>57</v>
      </c>
      <c r="H28" s="179">
        <f>'B Input'!AC35</f>
        <v>40</v>
      </c>
      <c r="I28" s="180">
        <f>IF('B Input'!AC35&lt;1,0,G28/H28)</f>
        <v>1.425</v>
      </c>
      <c r="J28" s="99"/>
      <c r="K28" s="99"/>
      <c r="L28" s="99"/>
      <c r="M28" s="99"/>
    </row>
    <row r="29" spans="1:13" ht="13.7" customHeight="1" x14ac:dyDescent="0.2">
      <c r="A29" s="177">
        <v>23</v>
      </c>
      <c r="B29" s="181" t="str">
        <f>'G Input'!A21</f>
        <v>G</v>
      </c>
      <c r="C29" s="178" t="str">
        <f>'G Input'!B21</f>
        <v>MCKAYLA CAMPOS</v>
      </c>
      <c r="D29" s="178" t="str">
        <f>'G Input'!B18</f>
        <v>DALLAS GIRLS</v>
      </c>
      <c r="E29" s="179">
        <f>'G Input'!AA21</f>
        <v>11</v>
      </c>
      <c r="F29" s="179">
        <f>'G Input'!AB21</f>
        <v>9</v>
      </c>
      <c r="G29" s="179">
        <f t="shared" si="0"/>
        <v>51</v>
      </c>
      <c r="H29" s="179">
        <f>'G Input'!AC21</f>
        <v>36</v>
      </c>
      <c r="I29" s="180">
        <f>IF('G Input'!AC21&lt;1,0,G29/H29)</f>
        <v>1.4166666666666667</v>
      </c>
      <c r="J29" s="99"/>
      <c r="K29" s="99"/>
      <c r="L29" s="99"/>
      <c r="M29" s="99"/>
    </row>
    <row r="30" spans="1:13" ht="13.7" customHeight="1" x14ac:dyDescent="0.2">
      <c r="A30" s="177">
        <v>24</v>
      </c>
      <c r="B30" s="181" t="str">
        <f>'B Input'!A9</f>
        <v>B</v>
      </c>
      <c r="C30" s="178" t="str">
        <f>'B Input'!B9</f>
        <v>JAIMESON HOGAN</v>
      </c>
      <c r="D30" s="178" t="str">
        <f>'B Input'!B6</f>
        <v>ALBANY BOYS</v>
      </c>
      <c r="E30" s="179">
        <f>'B Input'!AA9</f>
        <v>8</v>
      </c>
      <c r="F30" s="179">
        <f>'B Input'!AB9</f>
        <v>13</v>
      </c>
      <c r="G30" s="179">
        <f t="shared" si="0"/>
        <v>50</v>
      </c>
      <c r="H30" s="179">
        <f>'B Input'!AC9</f>
        <v>36</v>
      </c>
      <c r="I30" s="180">
        <f>IF('B Input'!AC9&lt;1,0,G30/H30)</f>
        <v>1.3888888888888888</v>
      </c>
      <c r="J30" s="99"/>
      <c r="K30" s="99"/>
      <c r="L30" s="99"/>
      <c r="M30" s="99"/>
    </row>
    <row r="31" spans="1:13" ht="13.7" customHeight="1" x14ac:dyDescent="0.2">
      <c r="A31" s="177">
        <v>25</v>
      </c>
      <c r="B31" s="181" t="str">
        <f>'G Input'!A23</f>
        <v>G</v>
      </c>
      <c r="C31" s="178" t="str">
        <f>'G Input'!B23</f>
        <v>KATRINA DIMBAT</v>
      </c>
      <c r="D31" s="178" t="str">
        <f>'G Input'!B18</f>
        <v>DALLAS GIRLS</v>
      </c>
      <c r="E31" s="179">
        <f>'G Input'!AA23</f>
        <v>3</v>
      </c>
      <c r="F31" s="179">
        <f>'G Input'!AB23</f>
        <v>16</v>
      </c>
      <c r="G31" s="179">
        <f t="shared" si="0"/>
        <v>41</v>
      </c>
      <c r="H31" s="179">
        <f>'G Input'!AC23</f>
        <v>32</v>
      </c>
      <c r="I31" s="180">
        <f>IF('G Input'!AC23&lt;1,0,G31/H31)</f>
        <v>1.28125</v>
      </c>
      <c r="J31" s="99"/>
      <c r="K31" s="99"/>
      <c r="L31" s="99"/>
      <c r="M31" s="99"/>
    </row>
    <row r="32" spans="1:13" ht="13.7" customHeight="1" x14ac:dyDescent="0.2">
      <c r="A32" s="177">
        <v>26</v>
      </c>
      <c r="B32" s="181" t="str">
        <f>'G Input'!A22</f>
        <v>G</v>
      </c>
      <c r="C32" s="178" t="str">
        <f>'G Input'!B22</f>
        <v>NATASJA OHREN</v>
      </c>
      <c r="D32" s="178" t="str">
        <f>'G Input'!B18</f>
        <v>DALLAS GIRLS</v>
      </c>
      <c r="E32" s="179">
        <f>'G Input'!AA22</f>
        <v>9</v>
      </c>
      <c r="F32" s="179">
        <f>'G Input'!AB22</f>
        <v>7</v>
      </c>
      <c r="G32" s="179">
        <f t="shared" si="0"/>
        <v>41</v>
      </c>
      <c r="H32" s="179">
        <f>'G Input'!AC22</f>
        <v>32</v>
      </c>
      <c r="I32" s="180">
        <f>IF('G Input'!AC22&lt;1,0,G32/H32)</f>
        <v>1.28125</v>
      </c>
      <c r="J32" s="99"/>
      <c r="K32" s="99"/>
      <c r="L32" s="99"/>
      <c r="M32" s="99"/>
    </row>
    <row r="33" spans="1:13" ht="13.7" customHeight="1" x14ac:dyDescent="0.2">
      <c r="A33" s="177">
        <v>27</v>
      </c>
      <c r="B33" s="181" t="str">
        <f>'G Input'!A10</f>
        <v>G</v>
      </c>
      <c r="C33" s="178" t="str">
        <f>'G Input'!B10</f>
        <v>SARAH LEWIS</v>
      </c>
      <c r="D33" s="178" t="str">
        <f>'G Input'!B6</f>
        <v>ALBANY GIRLS</v>
      </c>
      <c r="E33" s="179">
        <f>'G Input'!AA10</f>
        <v>10</v>
      </c>
      <c r="F33" s="179">
        <f>'G Input'!AB10</f>
        <v>9</v>
      </c>
      <c r="G33" s="179">
        <f t="shared" si="0"/>
        <v>48</v>
      </c>
      <c r="H33" s="179">
        <f>'G Input'!AC10</f>
        <v>40</v>
      </c>
      <c r="I33" s="180">
        <f>IF('G Input'!AC10&lt;1,0,G33/H33)</f>
        <v>1.2</v>
      </c>
      <c r="J33" s="99"/>
      <c r="K33" s="99"/>
      <c r="L33" s="99"/>
      <c r="M33" s="99"/>
    </row>
    <row r="34" spans="1:13" ht="13.7" customHeight="1" x14ac:dyDescent="0.2">
      <c r="A34" s="177">
        <v>28</v>
      </c>
      <c r="B34" s="178" t="str">
        <f>'B Input'!A68</f>
        <v>B</v>
      </c>
      <c r="C34" s="178" t="str">
        <f>'B Input'!B68</f>
        <v>ROBBIE EITER</v>
      </c>
      <c r="D34" s="157" t="str">
        <f>'B Input'!B66</f>
        <v>SPRAGUE WHITE</v>
      </c>
      <c r="E34" s="179">
        <f>'B Input'!AA68</f>
        <v>6</v>
      </c>
      <c r="F34" s="179">
        <f>'B Input'!AB68</f>
        <v>10</v>
      </c>
      <c r="G34" s="179">
        <f t="shared" si="0"/>
        <v>38</v>
      </c>
      <c r="H34" s="179">
        <f>'B Input'!AC68</f>
        <v>32</v>
      </c>
      <c r="I34" s="180">
        <f>IF('B Input'!AC68&lt;1,0,G34/H34)</f>
        <v>1.1875</v>
      </c>
      <c r="J34" s="99"/>
      <c r="K34" s="99"/>
      <c r="L34" s="99"/>
      <c r="M34" s="99"/>
    </row>
    <row r="35" spans="1:13" ht="13.7" customHeight="1" x14ac:dyDescent="0.2">
      <c r="A35" s="177">
        <v>29</v>
      </c>
      <c r="B35" s="178" t="str">
        <f>'B Input'!A71</f>
        <v>B</v>
      </c>
      <c r="C35" s="178" t="str">
        <f>'B Input'!B71</f>
        <v>AUSTIN MCCLAUGHRY</v>
      </c>
      <c r="D35" s="157" t="str">
        <f>'B Input'!B66</f>
        <v>SPRAGUE WHITE</v>
      </c>
      <c r="E35" s="179">
        <f>'B Input'!AA71</f>
        <v>7</v>
      </c>
      <c r="F35" s="179">
        <f>'B Input'!AB71</f>
        <v>7</v>
      </c>
      <c r="G35" s="179">
        <f t="shared" si="0"/>
        <v>35</v>
      </c>
      <c r="H35" s="179">
        <f>'B Input'!AC71</f>
        <v>32</v>
      </c>
      <c r="I35" s="180">
        <f>IF('B Input'!AC71&lt;1,0,G35/H35)</f>
        <v>1.09375</v>
      </c>
      <c r="J35" s="99"/>
      <c r="K35" s="99"/>
      <c r="L35" s="99"/>
      <c r="M35" s="99"/>
    </row>
    <row r="36" spans="1:13" ht="13.7" customHeight="1" x14ac:dyDescent="0.2">
      <c r="A36" s="177">
        <v>30</v>
      </c>
      <c r="B36" s="178" t="str">
        <f>'G Input'!A31</f>
        <v>G</v>
      </c>
      <c r="C36" s="178" t="str">
        <f>'G Input'!B31</f>
        <v>KATIE STINSON</v>
      </c>
      <c r="D36" s="178" t="str">
        <f>'G Input'!B30</f>
        <v>SPRAGUE/ MCKAY GIRLS</v>
      </c>
      <c r="E36" s="179">
        <f>'G Input'!AA31</f>
        <v>2</v>
      </c>
      <c r="F36" s="179">
        <f>'G Input'!AB31</f>
        <v>14</v>
      </c>
      <c r="G36" s="179">
        <f t="shared" si="0"/>
        <v>34</v>
      </c>
      <c r="H36" s="179">
        <f>'G Input'!AC31</f>
        <v>32</v>
      </c>
      <c r="I36" s="180">
        <f>IF('G Input'!AC31&lt;1,0,G36/H36)</f>
        <v>1.0625</v>
      </c>
      <c r="J36" s="99"/>
      <c r="K36" s="99"/>
      <c r="L36" s="99"/>
      <c r="M36" s="99"/>
    </row>
    <row r="37" spans="1:13" ht="13.7" customHeight="1" x14ac:dyDescent="0.2">
      <c r="A37" s="177">
        <v>31</v>
      </c>
      <c r="B37" s="178" t="str">
        <f>'B Input'!A43</f>
        <v>B</v>
      </c>
      <c r="C37" s="178" t="str">
        <f>'B Input'!B43</f>
        <v>TYLER MCCLAUGHRY</v>
      </c>
      <c r="D37" s="157" t="str">
        <f>'B Input'!B42</f>
        <v>SPRAGUE BLACK</v>
      </c>
      <c r="E37" s="179">
        <f>'B Input'!AA43</f>
        <v>8</v>
      </c>
      <c r="F37" s="179">
        <f>'B Input'!AB43</f>
        <v>5</v>
      </c>
      <c r="G37" s="179">
        <f t="shared" si="0"/>
        <v>34</v>
      </c>
      <c r="H37" s="179">
        <f>'B Input'!AC43</f>
        <v>32</v>
      </c>
      <c r="I37" s="180">
        <f>IF('B Input'!AC43&lt;1,0,G37/H37)</f>
        <v>1.0625</v>
      </c>
      <c r="J37" s="99"/>
      <c r="K37" s="99"/>
      <c r="L37" s="99"/>
      <c r="M37" s="99"/>
    </row>
    <row r="38" spans="1:13" ht="13.7" customHeight="1" x14ac:dyDescent="0.2">
      <c r="A38" s="177">
        <v>32</v>
      </c>
      <c r="B38" s="181" t="str">
        <f>'G Input'!A8</f>
        <v>G</v>
      </c>
      <c r="C38" s="178" t="str">
        <f>'G Input'!B8</f>
        <v>SAMANTHA SLATER</v>
      </c>
      <c r="D38" s="178" t="str">
        <f>'G Input'!B6</f>
        <v>ALBANY GIRLS</v>
      </c>
      <c r="E38" s="179">
        <f>'G Input'!AA8</f>
        <v>3</v>
      </c>
      <c r="F38" s="179">
        <f>'G Input'!AB8</f>
        <v>15</v>
      </c>
      <c r="G38" s="179">
        <f t="shared" si="0"/>
        <v>39</v>
      </c>
      <c r="H38" s="179">
        <f>'G Input'!AC8</f>
        <v>40</v>
      </c>
      <c r="I38" s="180">
        <f>IF('G Input'!AC8&lt;1,0,G38/H38)</f>
        <v>0.97499999999999998</v>
      </c>
      <c r="J38" s="99"/>
      <c r="K38" s="99"/>
      <c r="L38" s="99"/>
      <c r="M38" s="99"/>
    </row>
    <row r="39" spans="1:13" ht="13.7" customHeight="1" x14ac:dyDescent="0.2">
      <c r="A39" s="177">
        <v>33</v>
      </c>
      <c r="B39" s="181" t="str">
        <f>'G Input'!A20</f>
        <v>G</v>
      </c>
      <c r="C39" s="178" t="str">
        <f>'G Input'!B20</f>
        <v>KAYLEE RYAN</v>
      </c>
      <c r="D39" s="178" t="str">
        <f>'G Input'!B18</f>
        <v>DALLAS GIRLS</v>
      </c>
      <c r="E39" s="179">
        <f>'G Input'!AA20</f>
        <v>5</v>
      </c>
      <c r="F39" s="179">
        <f>'G Input'!AB20</f>
        <v>8</v>
      </c>
      <c r="G39" s="179">
        <f t="shared" ref="G39:G70" si="1">E39*3+F39*2</f>
        <v>31</v>
      </c>
      <c r="H39" s="179">
        <f>'G Input'!AC20</f>
        <v>32</v>
      </c>
      <c r="I39" s="180">
        <f>IF('G Input'!AC20&lt;1,0,G39/H39)</f>
        <v>0.96875</v>
      </c>
      <c r="J39" s="99"/>
      <c r="K39" s="99"/>
      <c r="L39" s="99"/>
      <c r="M39" s="99"/>
    </row>
    <row r="40" spans="1:13" ht="13.7" customHeight="1" x14ac:dyDescent="0.2">
      <c r="A40" s="177">
        <v>34</v>
      </c>
      <c r="B40" s="178" t="str">
        <f>'G Input'!A24</f>
        <v>G</v>
      </c>
      <c r="C40" s="178" t="str">
        <f>'G Input'!B24</f>
        <v>JAELYNN VOHLAND</v>
      </c>
      <c r="D40" s="178" t="str">
        <f>'G Input'!B18</f>
        <v>DALLAS GIRLS</v>
      </c>
      <c r="E40" s="179">
        <f>'G Input'!AA24</f>
        <v>1</v>
      </c>
      <c r="F40" s="179">
        <f>'G Input'!AB24</f>
        <v>12</v>
      </c>
      <c r="G40" s="179">
        <f t="shared" si="1"/>
        <v>27</v>
      </c>
      <c r="H40" s="179">
        <f>'G Input'!AC24</f>
        <v>32</v>
      </c>
      <c r="I40" s="180">
        <f>IF('G Input'!AC24&lt;1,0,G40/H40)</f>
        <v>0.84375</v>
      </c>
      <c r="J40" s="99"/>
      <c r="K40" s="99"/>
      <c r="L40" s="99"/>
      <c r="M40" s="99"/>
    </row>
    <row r="41" spans="1:13" ht="13.7" customHeight="1" x14ac:dyDescent="0.2">
      <c r="A41" s="177">
        <v>35</v>
      </c>
      <c r="B41" s="181" t="str">
        <f>'G Input'!A11</f>
        <v>G</v>
      </c>
      <c r="C41" s="178" t="str">
        <f>'G Input'!B11</f>
        <v>ISABELLE JOHNSON</v>
      </c>
      <c r="D41" s="178" t="str">
        <f>'G Input'!B6</f>
        <v>ALBANY GIRLS</v>
      </c>
      <c r="E41" s="179">
        <f>'G Input'!AA11</f>
        <v>7</v>
      </c>
      <c r="F41" s="179">
        <f>'G Input'!AB11</f>
        <v>6</v>
      </c>
      <c r="G41" s="179">
        <f t="shared" si="1"/>
        <v>33</v>
      </c>
      <c r="H41" s="179">
        <f>'G Input'!AC11</f>
        <v>40</v>
      </c>
      <c r="I41" s="180">
        <f>IF('G Input'!AC11&lt;1,0,G41/H41)</f>
        <v>0.82499999999999996</v>
      </c>
      <c r="J41" s="99"/>
      <c r="K41" s="99"/>
      <c r="L41" s="99"/>
      <c r="M41" s="99"/>
    </row>
    <row r="42" spans="1:13" ht="13.7" customHeight="1" x14ac:dyDescent="0.2">
      <c r="A42" s="177">
        <v>36</v>
      </c>
      <c r="B42" s="178" t="str">
        <f>'B Input'!A72</f>
        <v>B</v>
      </c>
      <c r="C42" s="178" t="str">
        <f>'B Input'!B72</f>
        <v>LUKAS FENK</v>
      </c>
      <c r="D42" s="157" t="str">
        <f>'B Input'!B66</f>
        <v>SPRAGUE WHITE</v>
      </c>
      <c r="E42" s="179">
        <f>'B Input'!AA72</f>
        <v>6</v>
      </c>
      <c r="F42" s="179">
        <f>'B Input'!AB72</f>
        <v>4</v>
      </c>
      <c r="G42" s="179">
        <f t="shared" si="1"/>
        <v>26</v>
      </c>
      <c r="H42" s="179">
        <f>'B Input'!AC72</f>
        <v>32</v>
      </c>
      <c r="I42" s="180">
        <f>IF('B Input'!AC72&lt;1,0,G42/H42)</f>
        <v>0.8125</v>
      </c>
      <c r="J42" s="99"/>
      <c r="K42" s="99"/>
      <c r="L42" s="99"/>
      <c r="M42" s="99"/>
    </row>
    <row r="43" spans="1:13" ht="13.7" customHeight="1" x14ac:dyDescent="0.2">
      <c r="A43" s="177">
        <v>37</v>
      </c>
      <c r="B43" s="178" t="str">
        <f>'B Input'!A69</f>
        <v>B</v>
      </c>
      <c r="C43" s="178" t="str">
        <f>'B Input'!B69</f>
        <v>DRAVEN POOLE</v>
      </c>
      <c r="D43" s="157" t="str">
        <f>'B Input'!B66</f>
        <v>SPRAGUE WHITE</v>
      </c>
      <c r="E43" s="179">
        <f>'B Input'!AA69</f>
        <v>6</v>
      </c>
      <c r="F43" s="179">
        <f>'B Input'!AB69</f>
        <v>4</v>
      </c>
      <c r="G43" s="179">
        <f t="shared" si="1"/>
        <v>26</v>
      </c>
      <c r="H43" s="179">
        <f>'B Input'!AC69</f>
        <v>32</v>
      </c>
      <c r="I43" s="180">
        <f>IF('B Input'!AC69&lt;1,0,G43/H43)</f>
        <v>0.8125</v>
      </c>
      <c r="J43" s="99"/>
      <c r="K43" s="99"/>
      <c r="L43" s="99"/>
      <c r="M43" s="99"/>
    </row>
    <row r="44" spans="1:13" ht="13.7" customHeight="1" x14ac:dyDescent="0.2">
      <c r="A44" s="177">
        <v>38</v>
      </c>
      <c r="B44" s="178" t="str">
        <f>'B Input'!A70</f>
        <v>B</v>
      </c>
      <c r="C44" s="178" t="str">
        <f>'B Input'!B70</f>
        <v>BRAEDEN KING</v>
      </c>
      <c r="D44" s="157" t="str">
        <f>'B Input'!B66</f>
        <v>SPRAGUE WHITE</v>
      </c>
      <c r="E44" s="179">
        <f>'B Input'!AA70</f>
        <v>5</v>
      </c>
      <c r="F44" s="179">
        <f>'B Input'!AB70</f>
        <v>8</v>
      </c>
      <c r="G44" s="179">
        <f t="shared" si="1"/>
        <v>31</v>
      </c>
      <c r="H44" s="179">
        <f>'B Input'!AC70</f>
        <v>40</v>
      </c>
      <c r="I44" s="180">
        <f>IF('B Input'!AC70&lt;1,0,G44/H44)</f>
        <v>0.77500000000000002</v>
      </c>
      <c r="J44" s="99"/>
      <c r="K44" s="99"/>
      <c r="L44" s="99"/>
      <c r="M44" s="99"/>
    </row>
    <row r="45" spans="1:13" ht="13.7" customHeight="1" x14ac:dyDescent="0.2">
      <c r="A45" s="177">
        <v>39</v>
      </c>
      <c r="B45" s="181" t="str">
        <f>'G Input'!A7</f>
        <v>G</v>
      </c>
      <c r="C45" s="178" t="str">
        <f>'G Input'!B7</f>
        <v>AUDREY SIMPSON</v>
      </c>
      <c r="D45" s="157" t="str">
        <f>'G Input'!B6</f>
        <v>ALBANY GIRLS</v>
      </c>
      <c r="E45" s="179">
        <f>'G Input'!AA7</f>
        <v>4</v>
      </c>
      <c r="F45" s="179">
        <f>'G Input'!AB7</f>
        <v>9</v>
      </c>
      <c r="G45" s="179">
        <f t="shared" si="1"/>
        <v>30</v>
      </c>
      <c r="H45" s="179">
        <f>'G Input'!AC7</f>
        <v>40</v>
      </c>
      <c r="I45" s="180">
        <f>IF('G Input'!AC7&lt;1,0,G45/H45)</f>
        <v>0.75</v>
      </c>
      <c r="J45" s="99"/>
      <c r="K45" s="99"/>
      <c r="L45" s="99"/>
      <c r="M45" s="99"/>
    </row>
    <row r="46" spans="1:13" ht="13.7" customHeight="1" x14ac:dyDescent="0.2">
      <c r="A46" s="177">
        <v>40</v>
      </c>
      <c r="B46" s="178" t="str">
        <f>'G Input'!A33</f>
        <v>G</v>
      </c>
      <c r="C46" s="178" t="str">
        <f>'G Input'!B33</f>
        <v>HALEY JOHNSON</v>
      </c>
      <c r="D46" s="178" t="str">
        <f>'G Input'!B30</f>
        <v>SPRAGUE/ MCKAY GIRLS</v>
      </c>
      <c r="E46" s="179">
        <f>'G Input'!AA33</f>
        <v>5</v>
      </c>
      <c r="F46" s="179">
        <f>'G Input'!AB33</f>
        <v>4</v>
      </c>
      <c r="G46" s="179">
        <f t="shared" si="1"/>
        <v>23</v>
      </c>
      <c r="H46" s="179">
        <f>'G Input'!AC33</f>
        <v>32</v>
      </c>
      <c r="I46" s="180">
        <f>IF('G Input'!AC33&lt;1,0,G46/H46)</f>
        <v>0.71875</v>
      </c>
      <c r="J46" s="99"/>
      <c r="K46" s="99"/>
      <c r="L46" s="99"/>
      <c r="M46" s="99"/>
    </row>
    <row r="47" spans="1:13" ht="13.7" customHeight="1" x14ac:dyDescent="0.2">
      <c r="A47" s="177">
        <v>41</v>
      </c>
      <c r="B47" s="178" t="str">
        <f>'G Input'!A35</f>
        <v>G</v>
      </c>
      <c r="C47" s="178" t="str">
        <f>'G Input'!B35</f>
        <v>BROOKE DURICK</v>
      </c>
      <c r="D47" s="178" t="str">
        <f>'G Input'!B30</f>
        <v>SPRAGUE/ MCKAY GIRLS</v>
      </c>
      <c r="E47" s="179">
        <f>'G Input'!AA35</f>
        <v>1</v>
      </c>
      <c r="F47" s="179">
        <f>'G Input'!AB35</f>
        <v>12</v>
      </c>
      <c r="G47" s="179">
        <f t="shared" si="1"/>
        <v>27</v>
      </c>
      <c r="H47" s="179">
        <f>'G Input'!AC35</f>
        <v>40</v>
      </c>
      <c r="I47" s="180">
        <f>IF('G Input'!AC35&lt;1,0,G47/H47)</f>
        <v>0.67500000000000004</v>
      </c>
      <c r="J47" s="99"/>
      <c r="K47" s="99"/>
      <c r="L47" s="99"/>
      <c r="M47" s="99"/>
    </row>
    <row r="48" spans="1:13" ht="13.7" customHeight="1" x14ac:dyDescent="0.2">
      <c r="A48" s="177">
        <v>42</v>
      </c>
      <c r="B48" s="178" t="str">
        <f>'B Input'!A67</f>
        <v>B</v>
      </c>
      <c r="C48" s="178" t="str">
        <f>'B Input'!B67</f>
        <v>MICHAEL JONES</v>
      </c>
      <c r="D48" s="157" t="str">
        <f>'B Input'!B66</f>
        <v>SPRAGUE WHITE</v>
      </c>
      <c r="E48" s="179">
        <f>'B Input'!AA67</f>
        <v>0</v>
      </c>
      <c r="F48" s="179">
        <f>'B Input'!AB67</f>
        <v>7</v>
      </c>
      <c r="G48" s="179">
        <f t="shared" si="1"/>
        <v>14</v>
      </c>
      <c r="H48" s="179">
        <f>'B Input'!AC67</f>
        <v>32</v>
      </c>
      <c r="I48" s="180">
        <f>IF('B Input'!AC67&lt;1,0,G48/H48)</f>
        <v>0.4375</v>
      </c>
      <c r="J48" s="99"/>
      <c r="K48" s="99"/>
      <c r="L48" s="99"/>
      <c r="M48" s="99"/>
    </row>
    <row r="49" spans="1:13" ht="13.7" customHeight="1" x14ac:dyDescent="0.2">
      <c r="A49" s="177">
        <v>43</v>
      </c>
      <c r="B49" s="178" t="str">
        <f>'G Input'!A32</f>
        <v>G</v>
      </c>
      <c r="C49" s="178" t="str">
        <f>'G Input'!B32</f>
        <v>SUMMER MOORE</v>
      </c>
      <c r="D49" s="178" t="str">
        <f>'G Input'!B30</f>
        <v>SPRAGUE/ MCKAY GIRLS</v>
      </c>
      <c r="E49" s="179">
        <f>'G Input'!AA32</f>
        <v>4</v>
      </c>
      <c r="F49" s="179">
        <f>'G Input'!AB32</f>
        <v>1</v>
      </c>
      <c r="G49" s="179">
        <f t="shared" si="1"/>
        <v>14</v>
      </c>
      <c r="H49" s="179">
        <f>'G Input'!AC32</f>
        <v>32</v>
      </c>
      <c r="I49" s="180">
        <f>IF('G Input'!AC32&lt;1,0,G49/H49)</f>
        <v>0.4375</v>
      </c>
      <c r="J49" s="99"/>
      <c r="K49" s="99"/>
      <c r="L49" s="99"/>
      <c r="M49" s="99"/>
    </row>
    <row r="50" spans="1:13" ht="13.7" customHeight="1" x14ac:dyDescent="0.2">
      <c r="A50" s="177">
        <v>44</v>
      </c>
      <c r="B50" s="178" t="str">
        <f>'B Input'!A25</f>
        <v>B</v>
      </c>
      <c r="C50" s="178" t="str">
        <f>'B Input'!B25</f>
        <v>DEAN BURWASH</v>
      </c>
      <c r="D50" s="178" t="str">
        <f>'B Input'!B18</f>
        <v>DALLAS BOYS</v>
      </c>
      <c r="E50" s="179">
        <f>'B Input'!AA25</f>
        <v>3</v>
      </c>
      <c r="F50" s="179">
        <f>'B Input'!AB25</f>
        <v>3</v>
      </c>
      <c r="G50" s="179">
        <f t="shared" si="1"/>
        <v>15</v>
      </c>
      <c r="H50" s="179">
        <f>'B Input'!AC25</f>
        <v>8</v>
      </c>
      <c r="I50" s="180">
        <f>IF('B Input'!AC25&lt;1,0,G50/H50)</f>
        <v>1.875</v>
      </c>
      <c r="J50" s="99"/>
      <c r="K50" s="99"/>
      <c r="L50" s="99"/>
      <c r="M50" s="99"/>
    </row>
    <row r="51" spans="1:13" ht="13.7" customHeight="1" x14ac:dyDescent="0.2">
      <c r="A51" s="177">
        <v>45</v>
      </c>
      <c r="B51" s="181" t="str">
        <f>'B Input'!A8</f>
        <v>B</v>
      </c>
      <c r="C51" s="178" t="str">
        <f>'B Input'!B8</f>
        <v>BRADEN ARGETSINGER</v>
      </c>
      <c r="D51" s="178" t="str">
        <f>'B Input'!B6</f>
        <v>ALBANY BOYS</v>
      </c>
      <c r="E51" s="179">
        <f>'B Input'!AA8</f>
        <v>9</v>
      </c>
      <c r="F51" s="179">
        <f>'B Input'!AB8</f>
        <v>3</v>
      </c>
      <c r="G51" s="179">
        <f t="shared" si="1"/>
        <v>33</v>
      </c>
      <c r="H51" s="179">
        <f>'B Input'!AC8</f>
        <v>18</v>
      </c>
      <c r="I51" s="180">
        <f>IF('B Input'!AC8&lt;1,0,G51/H51)</f>
        <v>1.8333333333333333</v>
      </c>
      <c r="J51" s="99"/>
      <c r="K51" s="99"/>
      <c r="L51" s="99"/>
      <c r="M51" s="99"/>
    </row>
    <row r="52" spans="1:13" ht="13.7" customHeight="1" x14ac:dyDescent="0.2">
      <c r="A52" s="177">
        <v>46</v>
      </c>
      <c r="B52" s="178" t="str">
        <f>'B Input'!A24</f>
        <v>B</v>
      </c>
      <c r="C52" s="178" t="str">
        <f>'B Input'!B24</f>
        <v>TALON BOBEDA</v>
      </c>
      <c r="D52" s="178" t="str">
        <f>'B Input'!B18</f>
        <v>DALLAS BOYS</v>
      </c>
      <c r="E52" s="179">
        <f>'B Input'!AA24</f>
        <v>5</v>
      </c>
      <c r="F52" s="179">
        <f>'B Input'!AB24</f>
        <v>2</v>
      </c>
      <c r="G52" s="179">
        <f t="shared" si="1"/>
        <v>19</v>
      </c>
      <c r="H52" s="179">
        <f>'B Input'!AC24</f>
        <v>12</v>
      </c>
      <c r="I52" s="180">
        <f>IF('B Input'!AC24&lt;1,0,G52/H52)</f>
        <v>1.5833333333333333</v>
      </c>
      <c r="J52" s="99"/>
      <c r="K52" s="99"/>
      <c r="L52" s="99"/>
      <c r="M52" s="99"/>
    </row>
    <row r="53" spans="1:13" ht="13.7" customHeight="1" x14ac:dyDescent="0.2">
      <c r="A53" s="177">
        <v>47</v>
      </c>
      <c r="B53" s="178" t="str">
        <f>'B Input'!A13</f>
        <v>B</v>
      </c>
      <c r="C53" s="178" t="str">
        <f>'B Input'!B13</f>
        <v>GAVIN BRETZ</v>
      </c>
      <c r="D53" s="178" t="str">
        <f>'B Input'!B6</f>
        <v>ALBANY BOYS</v>
      </c>
      <c r="E53" s="179">
        <f>'B Input'!AA13</f>
        <v>5</v>
      </c>
      <c r="F53" s="179">
        <f>'B Input'!AB13</f>
        <v>4</v>
      </c>
      <c r="G53" s="179">
        <f t="shared" si="1"/>
        <v>23</v>
      </c>
      <c r="H53" s="179">
        <f>'B Input'!AC13</f>
        <v>16</v>
      </c>
      <c r="I53" s="180">
        <f>IF('B Input'!AC13&lt;1,0,G53/H53)</f>
        <v>1.4375</v>
      </c>
      <c r="J53" s="99"/>
      <c r="K53" s="99"/>
      <c r="L53" s="99"/>
      <c r="M53" s="99"/>
    </row>
    <row r="54" spans="1:13" ht="13.7" customHeight="1" x14ac:dyDescent="0.2">
      <c r="A54" s="177">
        <v>48</v>
      </c>
      <c r="B54" s="178" t="str">
        <f>'B Input'!A7</f>
        <v>B</v>
      </c>
      <c r="C54" s="178" t="str">
        <f>'B Input'!B7</f>
        <v>LUKE SCHLEHUSER</v>
      </c>
      <c r="D54" s="178" t="str">
        <f>'B Input'!B6</f>
        <v>ALBANY BOYS</v>
      </c>
      <c r="E54" s="179">
        <f>'B Input'!AA7</f>
        <v>6</v>
      </c>
      <c r="F54" s="179">
        <f>'B Input'!AB7</f>
        <v>3</v>
      </c>
      <c r="G54" s="179">
        <f t="shared" si="1"/>
        <v>24</v>
      </c>
      <c r="H54" s="179">
        <f>'B Input'!AC7</f>
        <v>17</v>
      </c>
      <c r="I54" s="180">
        <f>IF('B Input'!AC7&lt;1,0,G54/H54)</f>
        <v>1.411764705882353</v>
      </c>
      <c r="J54" s="99"/>
      <c r="K54" s="99"/>
      <c r="L54" s="99"/>
      <c r="M54" s="99"/>
    </row>
    <row r="55" spans="1:13" ht="13.7" customHeight="1" x14ac:dyDescent="0.2">
      <c r="A55" s="177">
        <v>49</v>
      </c>
      <c r="B55" s="178" t="str">
        <f>'B Input'!A12</f>
        <v>B</v>
      </c>
      <c r="C55" s="178" t="str">
        <f>'B Input'!B12</f>
        <v>DREW BARNES</v>
      </c>
      <c r="D55" s="178" t="str">
        <f>'B Input'!B6</f>
        <v>ALBANY BOYS</v>
      </c>
      <c r="E55" s="179">
        <f>'B Input'!AA12</f>
        <v>2</v>
      </c>
      <c r="F55" s="179">
        <f>'B Input'!AB12</f>
        <v>6</v>
      </c>
      <c r="G55" s="179">
        <f t="shared" si="1"/>
        <v>18</v>
      </c>
      <c r="H55" s="179">
        <f>'B Input'!AC12</f>
        <v>15</v>
      </c>
      <c r="I55" s="180">
        <f>IF('B Input'!AC12&lt;1,0,G55/H55)</f>
        <v>1.2</v>
      </c>
      <c r="J55" s="99"/>
      <c r="K55" s="99"/>
      <c r="L55" s="99"/>
      <c r="M55" s="99"/>
    </row>
    <row r="56" spans="1:13" ht="13.7" customHeight="1" x14ac:dyDescent="0.2">
      <c r="A56" s="177">
        <v>50</v>
      </c>
      <c r="B56" s="178" t="str">
        <f>'B Input'!A26</f>
        <v>B</v>
      </c>
      <c r="C56" s="178" t="str">
        <f>'B Input'!B26</f>
        <v>SAM BINGHAM</v>
      </c>
      <c r="D56" s="178" t="str">
        <f>'B Input'!B18</f>
        <v>DALLAS BOYS</v>
      </c>
      <c r="E56" s="179">
        <f>'B Input'!AA26</f>
        <v>1</v>
      </c>
      <c r="F56" s="179">
        <f>'B Input'!AB26</f>
        <v>3</v>
      </c>
      <c r="G56" s="179">
        <f t="shared" si="1"/>
        <v>9</v>
      </c>
      <c r="H56" s="179">
        <f>'B Input'!AC26</f>
        <v>8</v>
      </c>
      <c r="I56" s="180">
        <f>IF('B Input'!AC26&lt;1,0,G56/H56)</f>
        <v>1.125</v>
      </c>
      <c r="J56" s="99"/>
      <c r="K56" s="99"/>
      <c r="L56" s="99"/>
      <c r="M56" s="99"/>
    </row>
    <row r="57" spans="1:13" ht="13.7" customHeight="1" x14ac:dyDescent="0.2">
      <c r="A57" s="177">
        <v>51</v>
      </c>
      <c r="B57" s="181" t="str">
        <f>'B Input'!A31</f>
        <v>B</v>
      </c>
      <c r="C57" s="178" t="str">
        <f>'B Input'!B31</f>
        <v>SERGIO ESCORCIA</v>
      </c>
      <c r="D57" s="178" t="str">
        <f>'B Input'!B30</f>
        <v>MCKAY/MCNARY BOYS</v>
      </c>
      <c r="E57" s="179">
        <f>'B Input'!AA31</f>
        <v>4</v>
      </c>
      <c r="F57" s="179">
        <f>'B Input'!AB31</f>
        <v>5</v>
      </c>
      <c r="G57" s="179">
        <f t="shared" si="1"/>
        <v>22</v>
      </c>
      <c r="H57" s="179">
        <f>'B Input'!AC31</f>
        <v>20</v>
      </c>
      <c r="I57" s="180">
        <f>IF('B Input'!AC31&lt;1,0,G57/H57)</f>
        <v>1.1000000000000001</v>
      </c>
      <c r="J57" s="99"/>
      <c r="K57" s="99"/>
      <c r="L57" s="99"/>
      <c r="M57" s="99"/>
    </row>
    <row r="58" spans="1:13" ht="13.7" customHeight="1" x14ac:dyDescent="0.2">
      <c r="A58" s="177">
        <v>52</v>
      </c>
      <c r="B58" s="181" t="str">
        <f>'G Input'!A13</f>
        <v>G</v>
      </c>
      <c r="C58" s="178" t="str">
        <f>'G Input'!B13</f>
        <v>ELESA BRAMAN</v>
      </c>
      <c r="D58" s="178" t="str">
        <f>'G Input'!B6</f>
        <v>ALBANY GIRLS</v>
      </c>
      <c r="E58" s="179">
        <f>'G Input'!AA13</f>
        <v>2</v>
      </c>
      <c r="F58" s="179">
        <f>'G Input'!AB13</f>
        <v>2</v>
      </c>
      <c r="G58" s="179">
        <f t="shared" si="1"/>
        <v>10</v>
      </c>
      <c r="H58" s="179">
        <f>'G Input'!AC13</f>
        <v>12</v>
      </c>
      <c r="I58" s="180">
        <f>IF('G Input'!AC13&lt;1,0,G58/H58)</f>
        <v>0.83333333333333337</v>
      </c>
      <c r="J58" s="99"/>
      <c r="K58" s="99"/>
      <c r="L58" s="99"/>
      <c r="M58" s="99"/>
    </row>
    <row r="59" spans="1:13" ht="13.7" customHeight="1" x14ac:dyDescent="0.2">
      <c r="A59" s="177">
        <v>53</v>
      </c>
      <c r="B59" s="178" t="str">
        <f>'B Input'!A36</f>
        <v>B</v>
      </c>
      <c r="C59" s="178" t="str">
        <f>'B Input'!B36</f>
        <v>ANTONIO ARIZMENDEZ</v>
      </c>
      <c r="D59" s="178" t="str">
        <f>'B Input'!B30</f>
        <v>MCKAY/MCNARY BOYS</v>
      </c>
      <c r="E59" s="179">
        <f>'B Input'!AA36</f>
        <v>3</v>
      </c>
      <c r="F59" s="179">
        <f>'B Input'!AB36</f>
        <v>3</v>
      </c>
      <c r="G59" s="179">
        <f t="shared" si="1"/>
        <v>15</v>
      </c>
      <c r="H59" s="179">
        <f>'B Input'!AC36</f>
        <v>20</v>
      </c>
      <c r="I59" s="180">
        <f>IF('B Input'!AC36&lt;1,0,G59/H59)</f>
        <v>0.75</v>
      </c>
      <c r="J59" s="99"/>
      <c r="K59" s="99"/>
      <c r="L59" s="99"/>
      <c r="M59" s="99"/>
    </row>
    <row r="60" spans="1:13" ht="13.7" customHeight="1" x14ac:dyDescent="0.2">
      <c r="A60" s="177">
        <v>54</v>
      </c>
      <c r="B60" s="178" t="str">
        <f>'B Input'!A14</f>
        <v>B</v>
      </c>
      <c r="C60" s="178" t="str">
        <f>'B Input'!B14</f>
        <v>CAMERON GOODYEAR</v>
      </c>
      <c r="D60" s="178" t="str">
        <f>'B Input'!B6</f>
        <v>ALBANY BOYS</v>
      </c>
      <c r="E60" s="179">
        <f>'B Input'!AA14</f>
        <v>1</v>
      </c>
      <c r="F60" s="179">
        <f>'B Input'!AB14</f>
        <v>4</v>
      </c>
      <c r="G60" s="179">
        <f t="shared" si="1"/>
        <v>11</v>
      </c>
      <c r="H60" s="179">
        <f>'B Input'!AC14</f>
        <v>18</v>
      </c>
      <c r="I60" s="180">
        <f>IF('B Input'!AC14&lt;1,0,G60/H60)</f>
        <v>0.61111111111111116</v>
      </c>
      <c r="J60" s="99"/>
      <c r="K60" s="99"/>
      <c r="L60" s="99"/>
      <c r="M60" s="99"/>
    </row>
    <row r="61" spans="1:13" ht="13.7" customHeight="1" x14ac:dyDescent="0.2">
      <c r="A61" s="177">
        <v>55</v>
      </c>
      <c r="B61" s="181" t="str">
        <f>'G Input'!A12</f>
        <v>G</v>
      </c>
      <c r="C61" s="178" t="str">
        <f>'G Input'!B12</f>
        <v>MAKAYLA MATHESON</v>
      </c>
      <c r="D61" s="178" t="str">
        <f>'G Input'!B6</f>
        <v>ALBANY GIRLS</v>
      </c>
      <c r="E61" s="179">
        <f>'G Input'!AA12</f>
        <v>1</v>
      </c>
      <c r="F61" s="179">
        <f>'G Input'!AB12</f>
        <v>2</v>
      </c>
      <c r="G61" s="179">
        <f t="shared" si="1"/>
        <v>7</v>
      </c>
      <c r="H61" s="179">
        <f>'G Input'!AC12</f>
        <v>12</v>
      </c>
      <c r="I61" s="180">
        <f>IF('G Input'!AC12&lt;1,0,G61/H61)</f>
        <v>0.58333333333333337</v>
      </c>
      <c r="J61" s="99"/>
      <c r="K61" s="99"/>
      <c r="L61" s="99"/>
      <c r="M61" s="99"/>
    </row>
    <row r="62" spans="1:13" ht="13.7" customHeight="1" x14ac:dyDescent="0.2">
      <c r="A62" s="177">
        <v>56</v>
      </c>
      <c r="B62" s="178" t="str">
        <f>'G Input'!A36</f>
        <v>G</v>
      </c>
      <c r="C62" s="178" t="str">
        <f>'G Input'!B36</f>
        <v>KATE HATHAWAY</v>
      </c>
      <c r="D62" s="178" t="str">
        <f>'G Input'!B30</f>
        <v>SPRAGUE/ MCKAY GIRLS</v>
      </c>
      <c r="E62" s="179">
        <f>'G Input'!AA36</f>
        <v>1</v>
      </c>
      <c r="F62" s="179">
        <f>'G Input'!AB36</f>
        <v>3</v>
      </c>
      <c r="G62" s="179">
        <f t="shared" si="1"/>
        <v>9</v>
      </c>
      <c r="H62" s="179">
        <f>'G Input'!AC36</f>
        <v>24</v>
      </c>
      <c r="I62" s="180">
        <f>IF('G Input'!AC36&lt;1,0,G62/H62)</f>
        <v>0.375</v>
      </c>
      <c r="J62" s="99"/>
      <c r="K62" s="99"/>
      <c r="L62" s="99"/>
      <c r="M62" s="99"/>
    </row>
    <row r="63" spans="1:13" ht="13.7" customHeight="1" x14ac:dyDescent="0.2">
      <c r="A63" s="177">
        <v>57</v>
      </c>
      <c r="B63" s="181" t="str">
        <f>'B Input'!A19</f>
        <v>B</v>
      </c>
      <c r="C63" s="178" t="str">
        <f>'B Input'!B19</f>
        <v>JAX SMALLING-POSENJAK</v>
      </c>
      <c r="D63" s="178" t="str">
        <f>'B Input'!B18</f>
        <v>DALLAS BOYS</v>
      </c>
      <c r="E63" s="179">
        <f>'B Input'!AA19</f>
        <v>0</v>
      </c>
      <c r="F63" s="179">
        <f>'B Input'!AB19</f>
        <v>2</v>
      </c>
      <c r="G63" s="179">
        <f t="shared" si="1"/>
        <v>4</v>
      </c>
      <c r="H63" s="179">
        <f>'B Input'!AC19</f>
        <v>12</v>
      </c>
      <c r="I63" s="180">
        <f>IF('B Input'!AC19&lt;1,0,G63/H63)</f>
        <v>0.33333333333333331</v>
      </c>
      <c r="J63" s="99"/>
      <c r="K63" s="99"/>
      <c r="L63" s="99"/>
      <c r="M63" s="99"/>
    </row>
    <row r="64" spans="1:13" ht="13.7" customHeight="1" x14ac:dyDescent="0.2">
      <c r="A64" s="177">
        <v>58</v>
      </c>
      <c r="B64" s="181" t="str">
        <f>'G Input'!A9</f>
        <v>G</v>
      </c>
      <c r="C64" s="178" t="str">
        <f>'G Input'!B9</f>
        <v>APRIL SIMPSON</v>
      </c>
      <c r="D64" s="178" t="str">
        <f>'G Input'!B6</f>
        <v>ALBANY GIRLS</v>
      </c>
      <c r="E64" s="179">
        <f>'G Input'!AA9</f>
        <v>0</v>
      </c>
      <c r="F64" s="179">
        <f>'G Input'!AB9</f>
        <v>1</v>
      </c>
      <c r="G64" s="179">
        <f t="shared" si="1"/>
        <v>2</v>
      </c>
      <c r="H64" s="179">
        <f>'G Input'!AC9</f>
        <v>8</v>
      </c>
      <c r="I64" s="180">
        <f>IF('G Input'!AC9&lt;1,0,G64/H64)</f>
        <v>0.25</v>
      </c>
      <c r="J64" s="99"/>
      <c r="K64" s="99"/>
      <c r="L64" s="99"/>
      <c r="M64" s="99"/>
    </row>
    <row r="65" spans="1:13" ht="13.7" customHeight="1" x14ac:dyDescent="0.2">
      <c r="A65" s="177">
        <v>59</v>
      </c>
      <c r="B65" s="181" t="str">
        <f>'G Input'!A14</f>
        <v>G</v>
      </c>
      <c r="C65" s="178" t="str">
        <f>'G Input'!B14</f>
        <v xml:space="preserve">VIOLET STENGER </v>
      </c>
      <c r="D65" s="178" t="str">
        <f>'G Input'!B6</f>
        <v>ALBANY GIRLS</v>
      </c>
      <c r="E65" s="179">
        <f>'G Input'!AA14</f>
        <v>0</v>
      </c>
      <c r="F65" s="179">
        <f>'G Input'!AB14</f>
        <v>0</v>
      </c>
      <c r="G65" s="179">
        <f t="shared" si="1"/>
        <v>0</v>
      </c>
      <c r="H65" s="179">
        <f>'G Input'!AC14</f>
        <v>8</v>
      </c>
      <c r="I65" s="180">
        <f>IF('G Input'!AC14&lt;1,0,G65/H65)</f>
        <v>0</v>
      </c>
      <c r="J65" s="99"/>
      <c r="K65" s="99"/>
      <c r="L65" s="99"/>
      <c r="M65" s="99"/>
    </row>
    <row r="66" spans="1:13" ht="13.7" customHeight="1" x14ac:dyDescent="0.2">
      <c r="A66" s="182"/>
      <c r="B66" s="183"/>
      <c r="C66" s="183"/>
      <c r="D66" s="167"/>
      <c r="E66" s="184"/>
      <c r="F66" s="184"/>
      <c r="G66" s="184"/>
      <c r="H66" s="184"/>
      <c r="I66" s="184"/>
      <c r="J66" s="99"/>
      <c r="K66" s="99"/>
      <c r="L66" s="99"/>
      <c r="M66" s="99"/>
    </row>
    <row r="67" spans="1:13" ht="13.7" customHeight="1" x14ac:dyDescent="0.2">
      <c r="A67" s="182"/>
      <c r="B67" s="183"/>
      <c r="C67" s="183"/>
      <c r="D67" s="167"/>
      <c r="E67" s="184"/>
      <c r="F67" s="184"/>
      <c r="G67" s="184"/>
      <c r="H67" s="184"/>
      <c r="I67" s="184"/>
      <c r="J67" s="99"/>
      <c r="K67" s="99"/>
      <c r="L67" s="99"/>
      <c r="M67" s="99"/>
    </row>
    <row r="68" spans="1:13" ht="13.7" customHeight="1" x14ac:dyDescent="0.2">
      <c r="A68" s="182"/>
      <c r="B68" s="181"/>
      <c r="C68" s="181"/>
      <c r="D68" s="140"/>
      <c r="E68" s="140"/>
      <c r="F68" s="140"/>
      <c r="G68" s="140"/>
      <c r="H68" s="179">
        <f>SUM(H7:H65)/40</f>
        <v>45</v>
      </c>
      <c r="I68" s="140"/>
      <c r="J68" s="99"/>
      <c r="K68" s="99"/>
      <c r="L68" s="99"/>
      <c r="M68" s="99"/>
    </row>
    <row r="69" spans="1:13" ht="13.7" customHeight="1" x14ac:dyDescent="0.2">
      <c r="A69" s="99"/>
      <c r="B69" s="181"/>
      <c r="C69" s="181"/>
      <c r="D69" s="140"/>
      <c r="E69" s="140"/>
      <c r="F69" s="140"/>
      <c r="G69" s="140"/>
      <c r="H69" s="140"/>
      <c r="I69" s="140"/>
      <c r="J69" s="99"/>
      <c r="K69" s="99"/>
      <c r="L69" s="99"/>
      <c r="M69" s="99"/>
    </row>
    <row r="70" spans="1:13" ht="13.7" customHeight="1" x14ac:dyDescent="0.2">
      <c r="A70" s="99"/>
      <c r="B70" s="181"/>
      <c r="C70" s="181"/>
      <c r="D70" s="140"/>
      <c r="E70" s="140"/>
      <c r="F70" s="140"/>
      <c r="G70" s="140"/>
      <c r="H70" s="140"/>
      <c r="I70" s="140"/>
      <c r="J70" s="99"/>
      <c r="K70" s="99"/>
      <c r="L70" s="99"/>
      <c r="M70" s="99"/>
    </row>
    <row r="71" spans="1:13" ht="13.7" customHeight="1" x14ac:dyDescent="0.2">
      <c r="A71" s="99"/>
      <c r="B71" s="181"/>
      <c r="C71" s="181"/>
      <c r="D71" s="140"/>
      <c r="E71" s="140"/>
      <c r="F71" s="140"/>
      <c r="G71" s="140"/>
      <c r="H71" s="140"/>
      <c r="I71" s="140"/>
      <c r="J71" s="99"/>
      <c r="K71" s="99"/>
      <c r="L71" s="99"/>
      <c r="M71" s="99"/>
    </row>
    <row r="72" spans="1:13" ht="13.7" customHeight="1" x14ac:dyDescent="0.2">
      <c r="A72" s="99"/>
      <c r="B72" s="181"/>
      <c r="C72" s="181"/>
      <c r="D72" s="140"/>
      <c r="E72" s="140"/>
      <c r="F72" s="140"/>
      <c r="G72" s="140"/>
      <c r="H72" s="140"/>
      <c r="I72" s="140"/>
      <c r="J72" s="99"/>
      <c r="K72" s="99"/>
      <c r="L72" s="99"/>
      <c r="M72" s="99"/>
    </row>
    <row r="73" spans="1:13" ht="13.7" customHeight="1" x14ac:dyDescent="0.2">
      <c r="A73" s="99"/>
      <c r="B73" s="181"/>
      <c r="C73" s="181"/>
      <c r="D73" s="140"/>
      <c r="E73" s="140"/>
      <c r="F73" s="140"/>
      <c r="G73" s="140"/>
      <c r="H73" s="140"/>
      <c r="I73" s="140"/>
      <c r="J73" s="99"/>
      <c r="K73" s="99"/>
      <c r="L73" s="99"/>
      <c r="M73" s="99"/>
    </row>
    <row r="74" spans="1:13" ht="13.7" customHeight="1" x14ac:dyDescent="0.2">
      <c r="A74" s="99"/>
      <c r="B74" s="181"/>
      <c r="C74" s="181"/>
      <c r="D74" s="140"/>
      <c r="E74" s="140"/>
      <c r="F74" s="140"/>
      <c r="G74" s="140"/>
      <c r="H74" s="140"/>
      <c r="I74" s="140"/>
      <c r="J74" s="99"/>
      <c r="K74" s="99"/>
      <c r="L74" s="99"/>
      <c r="M74" s="99"/>
    </row>
    <row r="75" spans="1:13" ht="13.7" customHeight="1" x14ac:dyDescent="0.2">
      <c r="A75" s="99"/>
      <c r="B75" s="181"/>
      <c r="C75" s="181"/>
      <c r="D75" s="140"/>
      <c r="E75" s="140"/>
      <c r="F75" s="140"/>
      <c r="G75" s="140"/>
      <c r="H75" s="140"/>
      <c r="I75" s="140"/>
      <c r="J75" s="99"/>
      <c r="K75" s="99"/>
      <c r="L75" s="99"/>
      <c r="M75" s="99"/>
    </row>
    <row r="76" spans="1:13" ht="13.7" customHeight="1" x14ac:dyDescent="0.2">
      <c r="A76" s="99"/>
      <c r="B76" s="181"/>
      <c r="C76" s="181"/>
      <c r="D76" s="140"/>
      <c r="E76" s="140"/>
      <c r="F76" s="140"/>
      <c r="G76" s="140"/>
      <c r="H76" s="140"/>
      <c r="I76" s="140"/>
      <c r="J76" s="99"/>
      <c r="K76" s="99"/>
      <c r="L76" s="99"/>
      <c r="M76" s="99"/>
    </row>
    <row r="77" spans="1:13" ht="13.7" customHeight="1" x14ac:dyDescent="0.2">
      <c r="A77" s="99"/>
      <c r="B77" s="181"/>
      <c r="C77" s="181"/>
      <c r="D77" s="140"/>
      <c r="E77" s="140"/>
      <c r="F77" s="140"/>
      <c r="G77" s="140"/>
      <c r="H77" s="140"/>
      <c r="I77" s="140"/>
      <c r="J77" s="99"/>
      <c r="K77" s="99"/>
      <c r="L77" s="99"/>
      <c r="M77" s="99"/>
    </row>
    <row r="78" spans="1:13" ht="13.7" customHeight="1" x14ac:dyDescent="0.2">
      <c r="A78" s="99"/>
      <c r="B78" s="181"/>
      <c r="C78" s="181"/>
      <c r="D78" s="140"/>
      <c r="E78" s="140"/>
      <c r="F78" s="140"/>
      <c r="G78" s="140"/>
      <c r="H78" s="140"/>
      <c r="I78" s="140"/>
      <c r="J78" s="99"/>
      <c r="K78" s="99"/>
      <c r="L78" s="99"/>
      <c r="M78" s="99"/>
    </row>
  </sheetData>
  <sortState xmlns:xlrd2="http://schemas.microsoft.com/office/spreadsheetml/2017/richdata2" ref="B50:I65">
    <sortCondition descending="1" ref="I50:I65"/>
  </sortState>
  <mergeCells count="2">
    <mergeCell ref="A1:I1"/>
    <mergeCell ref="A2:I2"/>
  </mergeCells>
  <conditionalFormatting sqref="G1 H3:H6 H66:H78">
    <cfRule type="cellIs" dxfId="6" priority="1" stopIfTrue="1" operator="lessThan">
      <formula>32</formula>
    </cfRule>
  </conditionalFormatting>
  <conditionalFormatting sqref="H48:H65 H7:H46">
    <cfRule type="cellIs" dxfId="5" priority="2" stopIfTrue="1" operator="lessThan">
      <formula>32</formula>
    </cfRule>
  </conditionalFormatting>
  <conditionalFormatting sqref="H47">
    <cfRule type="cellIs" dxfId="4" priority="3" stopIfTrue="1" operator="lessThan">
      <formula>32</formula>
    </cfRule>
  </conditionalFormatting>
  <pageMargins left="0.25" right="0.25" top="0.25" bottom="0.25" header="0.5" footer="0.5"/>
  <pageSetup orientation="portrait" horizontalDpi="4294967293" r:id="rId1"/>
  <headerFooter>
    <oddFooter>&amp;C&amp;"Helvetica,Regular"&amp;12&amp;K000000&amp;P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56"/>
  <sheetViews>
    <sheetView showGridLines="0" topLeftCell="A4" workbookViewId="0">
      <selection activeCell="A10" sqref="A10"/>
    </sheetView>
  </sheetViews>
  <sheetFormatPr defaultColWidth="10.85546875" defaultRowHeight="12" customHeight="1" x14ac:dyDescent="0.2"/>
  <cols>
    <col min="1" max="1" width="9.28515625" style="1" customWidth="1"/>
    <col min="2" max="2" width="3.140625" style="1" customWidth="1"/>
    <col min="3" max="3" width="21.42578125" style="1" customWidth="1"/>
    <col min="4" max="4" width="18.85546875" style="1" customWidth="1"/>
    <col min="5" max="8" width="9.28515625" style="1" customWidth="1"/>
    <col min="9" max="9" width="11.7109375" style="1" customWidth="1"/>
    <col min="10" max="13" width="8.85546875" style="1" customWidth="1"/>
    <col min="14" max="256" width="10.85546875" style="1" customWidth="1"/>
  </cols>
  <sheetData>
    <row r="1" spans="1:13" ht="25.15" customHeight="1" x14ac:dyDescent="0.35">
      <c r="A1" s="360" t="s">
        <v>156</v>
      </c>
      <c r="B1" s="362"/>
      <c r="C1" s="362"/>
      <c r="D1" s="361"/>
      <c r="E1" s="361"/>
      <c r="F1" s="361"/>
      <c r="G1" s="361"/>
      <c r="H1" s="361"/>
      <c r="I1" s="361"/>
      <c r="J1" s="164"/>
      <c r="K1" s="164"/>
      <c r="L1" s="164"/>
      <c r="M1" s="164"/>
    </row>
    <row r="2" spans="1:13" ht="17.45" customHeight="1" x14ac:dyDescent="0.25">
      <c r="A2" s="363" t="str">
        <f>'B Input'!B2</f>
        <v>1/29/2023</v>
      </c>
      <c r="B2" s="362"/>
      <c r="C2" s="362"/>
      <c r="D2" s="364"/>
      <c r="E2" s="364"/>
      <c r="F2" s="364"/>
      <c r="G2" s="364"/>
      <c r="H2" s="364"/>
      <c r="I2" s="364"/>
      <c r="J2" s="99"/>
      <c r="K2" s="99"/>
      <c r="L2" s="99"/>
      <c r="M2" s="99"/>
    </row>
    <row r="3" spans="1:13" ht="14.1" customHeight="1" x14ac:dyDescent="0.2">
      <c r="A3" s="165"/>
      <c r="B3" s="145"/>
      <c r="C3" s="145"/>
      <c r="D3" s="145"/>
      <c r="E3" s="166"/>
      <c r="F3" s="166"/>
      <c r="G3" s="166"/>
      <c r="H3" s="166"/>
      <c r="I3" s="166"/>
      <c r="J3" s="167"/>
      <c r="K3" s="99"/>
      <c r="L3" s="99"/>
      <c r="M3" s="99"/>
    </row>
    <row r="4" spans="1:13" ht="14.1" customHeight="1" x14ac:dyDescent="0.2">
      <c r="A4" s="168"/>
      <c r="B4" s="185"/>
      <c r="C4" s="185"/>
      <c r="D4" s="185"/>
      <c r="E4" s="185"/>
      <c r="F4" s="185"/>
      <c r="G4" s="186"/>
      <c r="H4" s="187" t="s">
        <v>35</v>
      </c>
      <c r="I4" s="186"/>
      <c r="J4" s="172"/>
      <c r="K4" s="99"/>
      <c r="L4" s="99"/>
      <c r="M4" s="99"/>
    </row>
    <row r="5" spans="1:13" ht="14.1" customHeight="1" x14ac:dyDescent="0.2">
      <c r="A5" s="168"/>
      <c r="B5" s="188"/>
      <c r="C5" s="188" t="s">
        <v>36</v>
      </c>
      <c r="D5" s="188" t="s">
        <v>37</v>
      </c>
      <c r="E5" s="188" t="s">
        <v>38</v>
      </c>
      <c r="F5" s="188" t="s">
        <v>39</v>
      </c>
      <c r="G5" s="189" t="s">
        <v>40</v>
      </c>
      <c r="H5" s="189" t="s">
        <v>41</v>
      </c>
      <c r="I5" s="189" t="s">
        <v>42</v>
      </c>
      <c r="J5" s="172"/>
      <c r="K5" s="99"/>
      <c r="L5" s="99"/>
      <c r="M5" s="99"/>
    </row>
    <row r="6" spans="1:13" ht="14.1" customHeight="1" x14ac:dyDescent="0.2">
      <c r="A6" s="143"/>
      <c r="B6" s="175"/>
      <c r="C6" s="175"/>
      <c r="D6" s="175"/>
      <c r="E6" s="175"/>
      <c r="F6" s="175"/>
      <c r="G6" s="176"/>
      <c r="H6" s="176"/>
      <c r="I6" s="176"/>
      <c r="J6" s="167"/>
      <c r="K6" s="99"/>
      <c r="L6" s="99"/>
      <c r="M6" s="99"/>
    </row>
    <row r="7" spans="1:13" ht="13.7" customHeight="1" x14ac:dyDescent="0.2">
      <c r="A7" s="305">
        <v>1</v>
      </c>
      <c r="B7" s="181" t="str">
        <f>'B Input'!A22</f>
        <v>B</v>
      </c>
      <c r="C7" s="178" t="str">
        <f>'B Input'!B22</f>
        <v>ALEX MACNAB</v>
      </c>
      <c r="D7" s="178" t="str">
        <f>'B Input'!B18</f>
        <v>DALLAS BOYS</v>
      </c>
      <c r="E7" s="179">
        <f>'B Input'!AA22</f>
        <v>25</v>
      </c>
      <c r="F7" s="179">
        <f>'B Input'!AB22</f>
        <v>8</v>
      </c>
      <c r="G7" s="179">
        <f t="shared" ref="G7:G45" si="0">E7*3+F7*2</f>
        <v>91</v>
      </c>
      <c r="H7" s="179">
        <f>'B Input'!AC22</f>
        <v>40</v>
      </c>
      <c r="I7" s="180">
        <f>IF('B Input'!AC22&lt;1,0,G7/H7)</f>
        <v>2.2749999999999999</v>
      </c>
      <c r="J7" s="99"/>
      <c r="K7" s="99"/>
      <c r="L7" s="99"/>
      <c r="M7" s="99"/>
    </row>
    <row r="8" spans="1:13" ht="13.7" customHeight="1" x14ac:dyDescent="0.2">
      <c r="A8" s="305">
        <v>2</v>
      </c>
      <c r="B8" s="178" t="str">
        <f>'B Input'!A56</f>
        <v>B</v>
      </c>
      <c r="C8" s="178" t="str">
        <f>'B Input'!B56</f>
        <v>CREW JONES</v>
      </c>
      <c r="D8" s="157" t="str">
        <f>'B Input'!B54</f>
        <v>SPRAGUE ORANGE</v>
      </c>
      <c r="E8" s="179">
        <f>'B Input'!AA56</f>
        <v>21</v>
      </c>
      <c r="F8" s="179">
        <f>'B Input'!AB56</f>
        <v>14</v>
      </c>
      <c r="G8" s="179">
        <f t="shared" si="0"/>
        <v>91</v>
      </c>
      <c r="H8" s="179">
        <f>'B Input'!AC56</f>
        <v>40</v>
      </c>
      <c r="I8" s="180">
        <f>IF('B Input'!AC56&lt;1,0,G8/H8)</f>
        <v>2.2749999999999999</v>
      </c>
      <c r="J8" s="99"/>
      <c r="K8" s="99"/>
      <c r="L8" s="99"/>
      <c r="M8" s="99"/>
    </row>
    <row r="9" spans="1:13" ht="13.7" customHeight="1" x14ac:dyDescent="0.2">
      <c r="A9" s="305">
        <v>3</v>
      </c>
      <c r="B9" s="181" t="str">
        <f>'B Input'!A23</f>
        <v>B</v>
      </c>
      <c r="C9" s="178" t="str">
        <f>'B Input'!B23</f>
        <v>BEN FINK</v>
      </c>
      <c r="D9" s="178" t="str">
        <f>'B Input'!B18</f>
        <v>DALLAS BOYS</v>
      </c>
      <c r="E9" s="179">
        <f>'B Input'!AA23</f>
        <v>19</v>
      </c>
      <c r="F9" s="179">
        <f>'B Input'!AB23</f>
        <v>15</v>
      </c>
      <c r="G9" s="179">
        <f t="shared" si="0"/>
        <v>87</v>
      </c>
      <c r="H9" s="179">
        <f>'B Input'!AC23</f>
        <v>40</v>
      </c>
      <c r="I9" s="180">
        <f>IF('B Input'!AC23&lt;1,0,G9/H9)</f>
        <v>2.1749999999999998</v>
      </c>
      <c r="J9" s="99"/>
      <c r="K9" s="99"/>
      <c r="L9" s="99"/>
      <c r="M9" s="99"/>
    </row>
    <row r="10" spans="1:13" ht="13.7" customHeight="1" x14ac:dyDescent="0.2">
      <c r="A10" s="305">
        <v>4</v>
      </c>
      <c r="B10" s="178" t="str">
        <f>'B Input'!A57</f>
        <v>B</v>
      </c>
      <c r="C10" s="178" t="str">
        <f>'B Input'!B57</f>
        <v>MATTHEW HALE</v>
      </c>
      <c r="D10" s="157" t="str">
        <f>'B Input'!B54</f>
        <v>SPRAGUE ORANGE</v>
      </c>
      <c r="E10" s="179">
        <f>'B Input'!AA57</f>
        <v>20</v>
      </c>
      <c r="F10" s="179">
        <f>'B Input'!AB57</f>
        <v>12</v>
      </c>
      <c r="G10" s="179">
        <f t="shared" si="0"/>
        <v>84</v>
      </c>
      <c r="H10" s="179">
        <f>'B Input'!AC57</f>
        <v>40</v>
      </c>
      <c r="I10" s="180">
        <f>IF('B Input'!AC57&lt;1,0,G10/H10)</f>
        <v>2.1</v>
      </c>
      <c r="J10" s="99"/>
      <c r="K10" s="99"/>
      <c r="L10" s="99"/>
      <c r="M10" s="99"/>
    </row>
    <row r="11" spans="1:13" ht="13.7" customHeight="1" x14ac:dyDescent="0.2">
      <c r="A11" s="305">
        <v>5</v>
      </c>
      <c r="B11" s="181" t="str">
        <f>'B Input'!A11</f>
        <v>B</v>
      </c>
      <c r="C11" s="178" t="str">
        <f>'B Input'!B11</f>
        <v>SAWYER KASTEN</v>
      </c>
      <c r="D11" s="178" t="str">
        <f>'B Input'!B6</f>
        <v>ALBANY BOYS</v>
      </c>
      <c r="E11" s="179">
        <f>'B Input'!AA11</f>
        <v>20</v>
      </c>
      <c r="F11" s="179">
        <f>'B Input'!AB11</f>
        <v>11</v>
      </c>
      <c r="G11" s="179">
        <f t="shared" si="0"/>
        <v>82</v>
      </c>
      <c r="H11" s="179">
        <f>'B Input'!AC11</f>
        <v>40</v>
      </c>
      <c r="I11" s="180">
        <f>IF('B Input'!AC11&lt;1,0,G11/H11)</f>
        <v>2.0499999999999998</v>
      </c>
      <c r="J11" s="99"/>
      <c r="K11" s="99"/>
      <c r="L11" s="99"/>
      <c r="M11" s="99"/>
    </row>
    <row r="12" spans="1:13" ht="13.7" customHeight="1" x14ac:dyDescent="0.2">
      <c r="A12" s="305">
        <v>6</v>
      </c>
      <c r="B12" s="178" t="str">
        <f>'B Input'!A46</f>
        <v>B</v>
      </c>
      <c r="C12" s="178" t="str">
        <f>'B Input'!B46</f>
        <v>COLBY SPEAR</v>
      </c>
      <c r="D12" s="178" t="str">
        <f>'B Input'!B42</f>
        <v>SPRAGUE BLACK</v>
      </c>
      <c r="E12" s="179">
        <f>'B Input'!AA46</f>
        <v>20</v>
      </c>
      <c r="F12" s="179">
        <f>'B Input'!AB46</f>
        <v>11</v>
      </c>
      <c r="G12" s="179">
        <f t="shared" si="0"/>
        <v>82</v>
      </c>
      <c r="H12" s="179">
        <f>'B Input'!AC46</f>
        <v>40</v>
      </c>
      <c r="I12" s="180">
        <f>IF('B Input'!AC46&lt;1,0,G12/H12)</f>
        <v>2.0499999999999998</v>
      </c>
      <c r="J12" s="99"/>
      <c r="K12" s="99"/>
      <c r="L12" s="99"/>
      <c r="M12" s="99"/>
    </row>
    <row r="13" spans="1:13" ht="13.7" customHeight="1" x14ac:dyDescent="0.2">
      <c r="A13" s="309">
        <v>7</v>
      </c>
      <c r="B13" s="178" t="str">
        <f>'B Input'!A58</f>
        <v>B</v>
      </c>
      <c r="C13" s="178" t="str">
        <f>'B Input'!B58</f>
        <v>MATTHEW KELLY</v>
      </c>
      <c r="D13" s="157" t="str">
        <f>'B Input'!B54</f>
        <v>SPRAGUE ORANGE</v>
      </c>
      <c r="E13" s="179">
        <f>'B Input'!AA58</f>
        <v>19</v>
      </c>
      <c r="F13" s="179">
        <f>'B Input'!AB58</f>
        <v>11</v>
      </c>
      <c r="G13" s="179">
        <f t="shared" si="0"/>
        <v>79</v>
      </c>
      <c r="H13" s="179">
        <f>'B Input'!AC58</f>
        <v>40</v>
      </c>
      <c r="I13" s="180">
        <f>IF('B Input'!AC58&lt;1,0,G13/H13)</f>
        <v>1.9750000000000001</v>
      </c>
      <c r="J13" s="99"/>
      <c r="K13" s="99"/>
      <c r="L13" s="99"/>
      <c r="M13" s="99"/>
    </row>
    <row r="14" spans="1:13" ht="13.7" customHeight="1" x14ac:dyDescent="0.2">
      <c r="A14" s="309">
        <v>8</v>
      </c>
      <c r="B14" s="178" t="str">
        <f>'B Input'!A59</f>
        <v>B</v>
      </c>
      <c r="C14" s="178" t="str">
        <f>'B Input'!B59</f>
        <v>LIAM BISSELL</v>
      </c>
      <c r="D14" s="157" t="str">
        <f>'B Input'!B54</f>
        <v>SPRAGUE ORANGE</v>
      </c>
      <c r="E14" s="179">
        <f>'B Input'!AA59</f>
        <v>24</v>
      </c>
      <c r="F14" s="179">
        <f>'B Input'!AB59</f>
        <v>3</v>
      </c>
      <c r="G14" s="179">
        <f t="shared" si="0"/>
        <v>78</v>
      </c>
      <c r="H14" s="179">
        <f>'B Input'!AC59</f>
        <v>40</v>
      </c>
      <c r="I14" s="180">
        <f>IF('B Input'!AC59&lt;1,0,G14/H14)</f>
        <v>1.95</v>
      </c>
      <c r="J14" s="99"/>
      <c r="K14" s="99"/>
      <c r="L14" s="99"/>
      <c r="M14" s="99"/>
    </row>
    <row r="15" spans="1:13" ht="13.7" customHeight="1" x14ac:dyDescent="0.2">
      <c r="A15" s="309">
        <v>9</v>
      </c>
      <c r="B15" s="178" t="str">
        <f>'B Input'!A55</f>
        <v>B</v>
      </c>
      <c r="C15" s="178" t="str">
        <f>'B Input'!B55</f>
        <v>TY WILLIAMSON</v>
      </c>
      <c r="D15" s="157" t="str">
        <f>'B Input'!B54</f>
        <v>SPRAGUE ORANGE</v>
      </c>
      <c r="E15" s="179">
        <f>'B Input'!AA55</f>
        <v>18</v>
      </c>
      <c r="F15" s="179">
        <f>'B Input'!AB55</f>
        <v>11</v>
      </c>
      <c r="G15" s="179">
        <f t="shared" si="0"/>
        <v>76</v>
      </c>
      <c r="H15" s="179">
        <f>'B Input'!AC55</f>
        <v>40</v>
      </c>
      <c r="I15" s="180">
        <f>IF('B Input'!AC55&lt;1,0,G15/H15)</f>
        <v>1.9</v>
      </c>
      <c r="J15" s="99"/>
      <c r="K15" s="99"/>
      <c r="L15" s="99"/>
      <c r="M15" s="99"/>
    </row>
    <row r="16" spans="1:13" ht="13.7" customHeight="1" x14ac:dyDescent="0.2">
      <c r="A16" s="309">
        <v>10</v>
      </c>
      <c r="B16" s="181" t="str">
        <f>'B Input'!A21</f>
        <v>B</v>
      </c>
      <c r="C16" s="178" t="str">
        <f>'B Input'!B21</f>
        <v>ALLEN DUNCAN</v>
      </c>
      <c r="D16" s="178" t="str">
        <f>'B Input'!B18</f>
        <v>DALLAS BOYS</v>
      </c>
      <c r="E16" s="179">
        <f>'B Input'!AA21</f>
        <v>19</v>
      </c>
      <c r="F16" s="179">
        <f>'B Input'!AB21</f>
        <v>8</v>
      </c>
      <c r="G16" s="179">
        <f t="shared" si="0"/>
        <v>73</v>
      </c>
      <c r="H16" s="179">
        <f>'B Input'!AC21</f>
        <v>40</v>
      </c>
      <c r="I16" s="180">
        <f>IF('B Input'!AC21&lt;1,0,G16/H16)</f>
        <v>1.825</v>
      </c>
      <c r="J16" s="99"/>
      <c r="K16" s="99"/>
      <c r="L16" s="99"/>
      <c r="M16" s="99"/>
    </row>
    <row r="17" spans="1:13" ht="13.7" customHeight="1" x14ac:dyDescent="0.2">
      <c r="A17" s="309">
        <v>11</v>
      </c>
      <c r="B17" s="181" t="str">
        <f>'B Input'!A33</f>
        <v>B</v>
      </c>
      <c r="C17" s="178" t="str">
        <f>'B Input'!B33</f>
        <v>ASA STECKMANN</v>
      </c>
      <c r="D17" s="178" t="str">
        <f>'B Input'!B30</f>
        <v>MCKAY/MCNARY BOYS</v>
      </c>
      <c r="E17" s="179">
        <f>'B Input'!AA33</f>
        <v>15</v>
      </c>
      <c r="F17" s="179">
        <f>'B Input'!AB33</f>
        <v>13</v>
      </c>
      <c r="G17" s="179">
        <f t="shared" si="0"/>
        <v>71</v>
      </c>
      <c r="H17" s="179">
        <f>'B Input'!AC33</f>
        <v>40</v>
      </c>
      <c r="I17" s="180">
        <f>IF('B Input'!AC33&lt;1,0,G17/H17)</f>
        <v>1.7749999999999999</v>
      </c>
      <c r="J17" s="99"/>
      <c r="K17" s="99"/>
      <c r="L17" s="99"/>
      <c r="M17" s="99"/>
    </row>
    <row r="18" spans="1:13" ht="13.7" customHeight="1" x14ac:dyDescent="0.2">
      <c r="A18" s="309">
        <v>12</v>
      </c>
      <c r="B18" s="178" t="str">
        <f>'B Input'!A44</f>
        <v>B</v>
      </c>
      <c r="C18" s="178" t="str">
        <f>'B Input'!B44</f>
        <v>DC VANCUREN</v>
      </c>
      <c r="D18" s="157" t="str">
        <f>'B Input'!B42</f>
        <v>SPRAGUE BLACK</v>
      </c>
      <c r="E18" s="179">
        <f>'B Input'!AA44</f>
        <v>10</v>
      </c>
      <c r="F18" s="179">
        <f>'B Input'!AB44</f>
        <v>13</v>
      </c>
      <c r="G18" s="179">
        <f t="shared" si="0"/>
        <v>56</v>
      </c>
      <c r="H18" s="179">
        <f>'B Input'!AC44</f>
        <v>32</v>
      </c>
      <c r="I18" s="180">
        <f>IF('B Input'!AC44&lt;1,0,G18/H18)</f>
        <v>1.75</v>
      </c>
      <c r="J18" s="99"/>
      <c r="K18" s="99"/>
      <c r="L18" s="99"/>
      <c r="M18" s="99"/>
    </row>
    <row r="19" spans="1:13" ht="13.7" customHeight="1" x14ac:dyDescent="0.2">
      <c r="A19" s="309">
        <v>13</v>
      </c>
      <c r="B19" s="181" t="str">
        <f>'B Input'!A10</f>
        <v>B</v>
      </c>
      <c r="C19" s="178" t="str">
        <f>'B Input'!B10</f>
        <v>CAMERON GARRETT</v>
      </c>
      <c r="D19" s="178" t="str">
        <f>'B Input'!B6</f>
        <v>ALBANY BOYS</v>
      </c>
      <c r="E19" s="179">
        <f>'B Input'!AA10</f>
        <v>15</v>
      </c>
      <c r="F19" s="179">
        <f>'B Input'!AB10</f>
        <v>11</v>
      </c>
      <c r="G19" s="179">
        <f t="shared" si="0"/>
        <v>67</v>
      </c>
      <c r="H19" s="179">
        <f>'B Input'!AC10</f>
        <v>40</v>
      </c>
      <c r="I19" s="180">
        <f>IF('B Input'!AC10&lt;1,0,G19/H19)</f>
        <v>1.675</v>
      </c>
      <c r="J19" s="99"/>
      <c r="K19" s="99"/>
      <c r="L19" s="99"/>
      <c r="M19" s="99"/>
    </row>
    <row r="20" spans="1:13" ht="13.7" customHeight="1" x14ac:dyDescent="0.2">
      <c r="A20" s="309">
        <v>14</v>
      </c>
      <c r="B20" s="178" t="str">
        <f>'B Input'!A45</f>
        <v>B</v>
      </c>
      <c r="C20" s="178" t="str">
        <f>'B Input'!B45</f>
        <v>PARKER SEARCY</v>
      </c>
      <c r="D20" s="157" t="str">
        <f>'B Input'!B42</f>
        <v>SPRAGUE BLACK</v>
      </c>
      <c r="E20" s="179">
        <f>'B Input'!AA45</f>
        <v>10</v>
      </c>
      <c r="F20" s="179">
        <f>'B Input'!AB45</f>
        <v>11</v>
      </c>
      <c r="G20" s="179">
        <f t="shared" si="0"/>
        <v>52</v>
      </c>
      <c r="H20" s="179">
        <f>'B Input'!AC45</f>
        <v>32</v>
      </c>
      <c r="I20" s="180">
        <f>IF('B Input'!AC45&lt;1,0,G20/H20)</f>
        <v>1.625</v>
      </c>
      <c r="J20" s="99"/>
      <c r="K20" s="99"/>
      <c r="L20" s="99"/>
      <c r="M20" s="99"/>
    </row>
    <row r="21" spans="1:13" ht="13.7" customHeight="1" x14ac:dyDescent="0.2">
      <c r="A21" s="309">
        <v>15</v>
      </c>
      <c r="B21" s="181" t="str">
        <f>'B Input'!A32</f>
        <v>B</v>
      </c>
      <c r="C21" s="178" t="str">
        <f>'B Input'!B32</f>
        <v>ANGEL VALDEZ CEJA</v>
      </c>
      <c r="D21" s="178" t="str">
        <f>'B Input'!B30</f>
        <v>MCKAY/MCNARY BOYS</v>
      </c>
      <c r="E21" s="179">
        <f>'B Input'!AA32</f>
        <v>12</v>
      </c>
      <c r="F21" s="179">
        <f>'B Input'!AB32</f>
        <v>14</v>
      </c>
      <c r="G21" s="179">
        <f t="shared" si="0"/>
        <v>64</v>
      </c>
      <c r="H21" s="179">
        <f>'B Input'!AC32</f>
        <v>40</v>
      </c>
      <c r="I21" s="180">
        <f>IF('B Input'!AC32&lt;1,0,G21/H21)</f>
        <v>1.6</v>
      </c>
      <c r="J21" s="99"/>
      <c r="K21" s="99"/>
      <c r="L21" s="99"/>
      <c r="M21" s="99"/>
    </row>
    <row r="22" spans="1:13" ht="13.7" customHeight="1" x14ac:dyDescent="0.2">
      <c r="A22" s="309">
        <v>16</v>
      </c>
      <c r="B22" s="178" t="str">
        <f>'B Input'!A47</f>
        <v>B</v>
      </c>
      <c r="C22" s="178" t="str">
        <f>'B Input'!B47</f>
        <v>HOLDEN RASMUSSEN</v>
      </c>
      <c r="D22" s="157" t="str">
        <f>'B Input'!B42</f>
        <v>SPRAGUE BLACK</v>
      </c>
      <c r="E22" s="179">
        <f>'B Input'!AA47</f>
        <v>7</v>
      </c>
      <c r="F22" s="179">
        <f>'B Input'!AB47</f>
        <v>14</v>
      </c>
      <c r="G22" s="179">
        <f t="shared" si="0"/>
        <v>49</v>
      </c>
      <c r="H22" s="179">
        <f>'B Input'!AC47</f>
        <v>32</v>
      </c>
      <c r="I22" s="180">
        <f>IF('B Input'!AC47&lt;1,0,G22/H22)</f>
        <v>1.53125</v>
      </c>
      <c r="J22" s="99"/>
      <c r="K22" s="99"/>
      <c r="L22" s="99"/>
      <c r="M22" s="99"/>
    </row>
    <row r="23" spans="1:13" ht="13.7" customHeight="1" x14ac:dyDescent="0.2">
      <c r="A23" s="309">
        <v>17</v>
      </c>
      <c r="B23" s="181" t="str">
        <f>'B Input'!A20</f>
        <v>B</v>
      </c>
      <c r="C23" s="178" t="str">
        <f>'B Input'!B20</f>
        <v>WYATT CONNOLLY</v>
      </c>
      <c r="D23" s="178" t="str">
        <f>'B Input'!B18</f>
        <v>DALLAS BOYS</v>
      </c>
      <c r="E23" s="179">
        <f>'B Input'!AA20</f>
        <v>12</v>
      </c>
      <c r="F23" s="179">
        <f>'B Input'!AB20</f>
        <v>12</v>
      </c>
      <c r="G23" s="179">
        <f t="shared" si="0"/>
        <v>60</v>
      </c>
      <c r="H23" s="179">
        <f>'B Input'!AC20</f>
        <v>40</v>
      </c>
      <c r="I23" s="180">
        <f>IF('B Input'!AC20&lt;1,0,G23/H23)</f>
        <v>1.5</v>
      </c>
      <c r="J23" s="99"/>
      <c r="K23" s="99"/>
      <c r="L23" s="99"/>
      <c r="M23" s="99"/>
    </row>
    <row r="24" spans="1:13" ht="13.7" customHeight="1" x14ac:dyDescent="0.2">
      <c r="A24" s="309">
        <v>18</v>
      </c>
      <c r="B24" s="181" t="str">
        <f>'B Input'!A34</f>
        <v>B</v>
      </c>
      <c r="C24" s="178" t="str">
        <f>'B Input'!B34</f>
        <v>EDWARD HYSON</v>
      </c>
      <c r="D24" s="178" t="str">
        <f>'B Input'!B30</f>
        <v>MCKAY/MCNARY BOYS</v>
      </c>
      <c r="E24" s="179">
        <f>'B Input'!AA34</f>
        <v>10</v>
      </c>
      <c r="F24" s="179">
        <f>'B Input'!AB34</f>
        <v>15</v>
      </c>
      <c r="G24" s="179">
        <f t="shared" si="0"/>
        <v>60</v>
      </c>
      <c r="H24" s="179">
        <f>'B Input'!AC34</f>
        <v>40</v>
      </c>
      <c r="I24" s="180">
        <f>IF('B Input'!AC34&lt;1,0,G24/H24)</f>
        <v>1.5</v>
      </c>
      <c r="J24" s="99"/>
      <c r="K24" s="99"/>
      <c r="L24" s="99"/>
      <c r="M24" s="99"/>
    </row>
    <row r="25" spans="1:13" ht="13.7" customHeight="1" x14ac:dyDescent="0.2">
      <c r="A25" s="309">
        <v>19</v>
      </c>
      <c r="B25" s="178" t="str">
        <f>'B Input'!A48</f>
        <v>B</v>
      </c>
      <c r="C25" s="178" t="str">
        <f>'B Input'!B48</f>
        <v>JAKE SPEAR</v>
      </c>
      <c r="D25" s="157" t="str">
        <f>'B Input'!B42</f>
        <v>SPRAGUE BLACK</v>
      </c>
      <c r="E25" s="179">
        <f>'B Input'!AA48</f>
        <v>10</v>
      </c>
      <c r="F25" s="179">
        <f>'B Input'!AB48</f>
        <v>8</v>
      </c>
      <c r="G25" s="179">
        <f t="shared" si="0"/>
        <v>46</v>
      </c>
      <c r="H25" s="179">
        <f>'B Input'!AC48</f>
        <v>32</v>
      </c>
      <c r="I25" s="180">
        <f>IF('B Input'!AC48&lt;1,0,G25/H25)</f>
        <v>1.4375</v>
      </c>
      <c r="J25" s="99"/>
      <c r="K25" s="99"/>
      <c r="L25" s="99"/>
      <c r="M25" s="99"/>
    </row>
    <row r="26" spans="1:13" ht="13.7" customHeight="1" x14ac:dyDescent="0.2">
      <c r="A26" s="309">
        <v>20</v>
      </c>
      <c r="B26" s="181" t="str">
        <f>'B Input'!A35</f>
        <v>B</v>
      </c>
      <c r="C26" s="178" t="str">
        <f>'B Input'!B35</f>
        <v>JUSTIN ARNOLD</v>
      </c>
      <c r="D26" s="178" t="str">
        <f>'B Input'!B30</f>
        <v>MCKAY/MCNARY BOYS</v>
      </c>
      <c r="E26" s="179">
        <f>'B Input'!AA35</f>
        <v>15</v>
      </c>
      <c r="F26" s="179">
        <f>'B Input'!AB35</f>
        <v>6</v>
      </c>
      <c r="G26" s="179">
        <f t="shared" si="0"/>
        <v>57</v>
      </c>
      <c r="H26" s="179">
        <f>'B Input'!AC35</f>
        <v>40</v>
      </c>
      <c r="I26" s="180">
        <f>IF('B Input'!AC35&lt;1,0,G26/H26)</f>
        <v>1.425</v>
      </c>
      <c r="J26" s="99"/>
      <c r="K26" s="99"/>
      <c r="L26" s="99"/>
      <c r="M26" s="99"/>
    </row>
    <row r="27" spans="1:13" ht="13.7" customHeight="1" x14ac:dyDescent="0.2">
      <c r="A27" s="309">
        <v>21</v>
      </c>
      <c r="B27" s="181" t="str">
        <f>'B Input'!A9</f>
        <v>B</v>
      </c>
      <c r="C27" s="178" t="str">
        <f>'B Input'!B9</f>
        <v>JAIMESON HOGAN</v>
      </c>
      <c r="D27" s="178" t="str">
        <f>'B Input'!B6</f>
        <v>ALBANY BOYS</v>
      </c>
      <c r="E27" s="179">
        <f>'B Input'!AA9</f>
        <v>8</v>
      </c>
      <c r="F27" s="179">
        <f>'B Input'!AB9</f>
        <v>13</v>
      </c>
      <c r="G27" s="179">
        <f t="shared" si="0"/>
        <v>50</v>
      </c>
      <c r="H27" s="179">
        <f>'B Input'!AC9</f>
        <v>36</v>
      </c>
      <c r="I27" s="180">
        <f>IF('B Input'!AC9&lt;1,0,G27/H27)</f>
        <v>1.3888888888888888</v>
      </c>
      <c r="J27" s="99"/>
      <c r="K27" s="99"/>
      <c r="L27" s="99"/>
      <c r="M27" s="99"/>
    </row>
    <row r="28" spans="1:13" ht="13.7" customHeight="1" x14ac:dyDescent="0.2">
      <c r="A28" s="309">
        <v>22</v>
      </c>
      <c r="B28" s="178" t="str">
        <f>'B Input'!A68</f>
        <v>B</v>
      </c>
      <c r="C28" s="178" t="str">
        <f>'B Input'!B68</f>
        <v>ROBBIE EITER</v>
      </c>
      <c r="D28" s="157" t="str">
        <f>'B Input'!B66</f>
        <v>SPRAGUE WHITE</v>
      </c>
      <c r="E28" s="179">
        <f>'B Input'!AA68</f>
        <v>6</v>
      </c>
      <c r="F28" s="179">
        <f>'B Input'!AB68</f>
        <v>10</v>
      </c>
      <c r="G28" s="179">
        <f t="shared" si="0"/>
        <v>38</v>
      </c>
      <c r="H28" s="179">
        <f>'B Input'!AC68</f>
        <v>32</v>
      </c>
      <c r="I28" s="180">
        <f>IF('B Input'!AC68&lt;1,0,G28/H28)</f>
        <v>1.1875</v>
      </c>
      <c r="J28" s="99"/>
      <c r="K28" s="99"/>
      <c r="L28" s="99"/>
      <c r="M28" s="99"/>
    </row>
    <row r="29" spans="1:13" ht="13.7" customHeight="1" x14ac:dyDescent="0.2">
      <c r="A29" s="309">
        <v>24</v>
      </c>
      <c r="B29" s="178" t="str">
        <f>'B Input'!A71</f>
        <v>B</v>
      </c>
      <c r="C29" s="178" t="str">
        <f>'B Input'!B71</f>
        <v>AUSTIN MCCLAUGHRY</v>
      </c>
      <c r="D29" s="157" t="str">
        <f>'B Input'!B66</f>
        <v>SPRAGUE WHITE</v>
      </c>
      <c r="E29" s="179">
        <f>'B Input'!AA71</f>
        <v>7</v>
      </c>
      <c r="F29" s="179">
        <f>'B Input'!AB71</f>
        <v>7</v>
      </c>
      <c r="G29" s="179">
        <f t="shared" si="0"/>
        <v>35</v>
      </c>
      <c r="H29" s="179">
        <f>'B Input'!AC71</f>
        <v>32</v>
      </c>
      <c r="I29" s="180">
        <f>IF('B Input'!AC71&lt;1,0,G29/H29)</f>
        <v>1.09375</v>
      </c>
      <c r="J29" s="99"/>
      <c r="K29" s="99"/>
      <c r="L29" s="99"/>
      <c r="M29" s="99"/>
    </row>
    <row r="30" spans="1:13" ht="13.7" customHeight="1" x14ac:dyDescent="0.2">
      <c r="A30" s="309">
        <v>25</v>
      </c>
      <c r="B30" s="178" t="str">
        <f>'B Input'!A43</f>
        <v>B</v>
      </c>
      <c r="C30" s="178" t="str">
        <f>'B Input'!B43</f>
        <v>TYLER MCCLAUGHRY</v>
      </c>
      <c r="D30" s="157" t="str">
        <f>'B Input'!B42</f>
        <v>SPRAGUE BLACK</v>
      </c>
      <c r="E30" s="179">
        <f>'B Input'!AA43</f>
        <v>8</v>
      </c>
      <c r="F30" s="179">
        <f>'B Input'!AB43</f>
        <v>5</v>
      </c>
      <c r="G30" s="179">
        <f t="shared" si="0"/>
        <v>34</v>
      </c>
      <c r="H30" s="179">
        <f>'B Input'!AC43</f>
        <v>32</v>
      </c>
      <c r="I30" s="180">
        <f>IF('B Input'!AC43&lt;1,0,G30/H30)</f>
        <v>1.0625</v>
      </c>
      <c r="J30" s="99"/>
      <c r="K30" s="99"/>
      <c r="L30" s="99"/>
      <c r="M30" s="99"/>
    </row>
    <row r="31" spans="1:13" ht="13.7" customHeight="1" x14ac:dyDescent="0.2">
      <c r="A31" s="309">
        <v>26</v>
      </c>
      <c r="B31" s="178" t="str">
        <f>'B Input'!A69</f>
        <v>B</v>
      </c>
      <c r="C31" s="178" t="str">
        <f>'B Input'!B69</f>
        <v>DRAVEN POOLE</v>
      </c>
      <c r="D31" s="157" t="str">
        <f>'B Input'!B66</f>
        <v>SPRAGUE WHITE</v>
      </c>
      <c r="E31" s="179">
        <f>'B Input'!AA69</f>
        <v>6</v>
      </c>
      <c r="F31" s="179">
        <f>'B Input'!AB69</f>
        <v>4</v>
      </c>
      <c r="G31" s="179">
        <f t="shared" si="0"/>
        <v>26</v>
      </c>
      <c r="H31" s="179">
        <f>'B Input'!AC69</f>
        <v>32</v>
      </c>
      <c r="I31" s="180">
        <f>IF('B Input'!AC69&lt;1,0,G31/H31)</f>
        <v>0.8125</v>
      </c>
      <c r="J31" s="99"/>
      <c r="K31" s="99"/>
      <c r="L31" s="99"/>
      <c r="M31" s="99"/>
    </row>
    <row r="32" spans="1:13" ht="13.7" customHeight="1" x14ac:dyDescent="0.2">
      <c r="A32" s="309">
        <v>27</v>
      </c>
      <c r="B32" s="178" t="str">
        <f>'B Input'!A72</f>
        <v>B</v>
      </c>
      <c r="C32" s="178" t="str">
        <f>'B Input'!B72</f>
        <v>LUKAS FENK</v>
      </c>
      <c r="D32" s="157" t="str">
        <f>'B Input'!B66</f>
        <v>SPRAGUE WHITE</v>
      </c>
      <c r="E32" s="179">
        <f>'B Input'!AA72</f>
        <v>6</v>
      </c>
      <c r="F32" s="179">
        <f>'B Input'!AB72</f>
        <v>4</v>
      </c>
      <c r="G32" s="179">
        <f t="shared" si="0"/>
        <v>26</v>
      </c>
      <c r="H32" s="179">
        <f>'B Input'!AC72</f>
        <v>32</v>
      </c>
      <c r="I32" s="180">
        <f>IF('B Input'!AC72&lt;1,0,G32/H32)</f>
        <v>0.8125</v>
      </c>
      <c r="J32" s="99"/>
      <c r="K32" s="99"/>
      <c r="L32" s="99"/>
      <c r="M32" s="99"/>
    </row>
    <row r="33" spans="1:13" ht="13.7" customHeight="1" x14ac:dyDescent="0.2">
      <c r="A33" s="309">
        <v>28</v>
      </c>
      <c r="B33" s="178" t="str">
        <f>'B Input'!A70</f>
        <v>B</v>
      </c>
      <c r="C33" s="178" t="str">
        <f>'B Input'!B70</f>
        <v>BRAEDEN KING</v>
      </c>
      <c r="D33" s="157" t="str">
        <f>'B Input'!B66</f>
        <v>SPRAGUE WHITE</v>
      </c>
      <c r="E33" s="179">
        <f>'B Input'!AA70</f>
        <v>5</v>
      </c>
      <c r="F33" s="179">
        <f>'B Input'!AB70</f>
        <v>8</v>
      </c>
      <c r="G33" s="179">
        <f t="shared" si="0"/>
        <v>31</v>
      </c>
      <c r="H33" s="179">
        <f>'B Input'!AC70</f>
        <v>40</v>
      </c>
      <c r="I33" s="180">
        <f>IF('B Input'!AC70&lt;1,0,G33/H33)</f>
        <v>0.77500000000000002</v>
      </c>
      <c r="J33" s="99"/>
      <c r="K33" s="99"/>
      <c r="L33" s="99"/>
      <c r="M33" s="99"/>
    </row>
    <row r="34" spans="1:13" ht="13.7" customHeight="1" x14ac:dyDescent="0.2">
      <c r="A34" s="309">
        <v>29</v>
      </c>
      <c r="B34" s="178" t="str">
        <f>'B Input'!A67</f>
        <v>B</v>
      </c>
      <c r="C34" s="178" t="str">
        <f>'B Input'!B67</f>
        <v>MICHAEL JONES</v>
      </c>
      <c r="D34" s="157" t="str">
        <f>'B Input'!B66</f>
        <v>SPRAGUE WHITE</v>
      </c>
      <c r="E34" s="179">
        <f>'B Input'!AA67</f>
        <v>0</v>
      </c>
      <c r="F34" s="179">
        <f>'B Input'!AB67</f>
        <v>7</v>
      </c>
      <c r="G34" s="179">
        <f t="shared" si="0"/>
        <v>14</v>
      </c>
      <c r="H34" s="179">
        <f>'B Input'!AC67</f>
        <v>32</v>
      </c>
      <c r="I34" s="180">
        <f>IF('B Input'!AC67&lt;1,0,G34/H34)</f>
        <v>0.4375</v>
      </c>
      <c r="J34" s="99"/>
      <c r="K34" s="99"/>
      <c r="L34" s="99"/>
      <c r="M34" s="99"/>
    </row>
    <row r="35" spans="1:13" ht="13.7" customHeight="1" x14ac:dyDescent="0.2">
      <c r="A35" s="309">
        <v>30</v>
      </c>
      <c r="B35" s="178" t="str">
        <f>'B Input'!A25</f>
        <v>B</v>
      </c>
      <c r="C35" s="178" t="str">
        <f>'B Input'!B25</f>
        <v>DEAN BURWASH</v>
      </c>
      <c r="D35" s="178" t="str">
        <f>'B Input'!B18</f>
        <v>DALLAS BOYS</v>
      </c>
      <c r="E35" s="179">
        <f>'B Input'!AA25</f>
        <v>3</v>
      </c>
      <c r="F35" s="179">
        <f>'B Input'!AB25</f>
        <v>3</v>
      </c>
      <c r="G35" s="179">
        <f t="shared" si="0"/>
        <v>15</v>
      </c>
      <c r="H35" s="179">
        <f>'B Input'!AC25</f>
        <v>8</v>
      </c>
      <c r="I35" s="180">
        <f>IF('B Input'!AC25&lt;1,0,G35/H35)</f>
        <v>1.875</v>
      </c>
      <c r="J35" s="99"/>
      <c r="K35" s="99"/>
      <c r="L35" s="99"/>
      <c r="M35" s="99"/>
    </row>
    <row r="36" spans="1:13" ht="13.7" customHeight="1" x14ac:dyDescent="0.2">
      <c r="A36" s="309">
        <v>31</v>
      </c>
      <c r="B36" s="181" t="str">
        <f>'B Input'!A8</f>
        <v>B</v>
      </c>
      <c r="C36" s="178" t="str">
        <f>'B Input'!B8</f>
        <v>BRADEN ARGETSINGER</v>
      </c>
      <c r="D36" s="178" t="str">
        <f>'B Input'!B6</f>
        <v>ALBANY BOYS</v>
      </c>
      <c r="E36" s="179">
        <f>'B Input'!AA8</f>
        <v>9</v>
      </c>
      <c r="F36" s="179">
        <f>'B Input'!AB8</f>
        <v>3</v>
      </c>
      <c r="G36" s="179">
        <f t="shared" si="0"/>
        <v>33</v>
      </c>
      <c r="H36" s="179">
        <f>'B Input'!AC8</f>
        <v>18</v>
      </c>
      <c r="I36" s="180">
        <f>IF('B Input'!AC8&lt;1,0,G36/H36)</f>
        <v>1.8333333333333333</v>
      </c>
      <c r="J36" s="99"/>
      <c r="K36" s="99"/>
      <c r="L36" s="99"/>
      <c r="M36" s="99"/>
    </row>
    <row r="37" spans="1:13" ht="13.7" customHeight="1" x14ac:dyDescent="0.2">
      <c r="A37" s="309">
        <v>32</v>
      </c>
      <c r="B37" s="178" t="str">
        <f>'B Input'!A24</f>
        <v>B</v>
      </c>
      <c r="C37" s="178" t="str">
        <f>'B Input'!B24</f>
        <v>TALON BOBEDA</v>
      </c>
      <c r="D37" s="178" t="str">
        <f>'B Input'!B18</f>
        <v>DALLAS BOYS</v>
      </c>
      <c r="E37" s="179">
        <f>'B Input'!AA24</f>
        <v>5</v>
      </c>
      <c r="F37" s="179">
        <f>'B Input'!AB24</f>
        <v>2</v>
      </c>
      <c r="G37" s="179">
        <f t="shared" si="0"/>
        <v>19</v>
      </c>
      <c r="H37" s="179">
        <f>'B Input'!AC24</f>
        <v>12</v>
      </c>
      <c r="I37" s="180">
        <f>IF('B Input'!AC24&lt;1,0,G37/H37)</f>
        <v>1.5833333333333333</v>
      </c>
      <c r="J37" s="99"/>
      <c r="K37" s="99"/>
      <c r="L37" s="99"/>
      <c r="M37" s="99"/>
    </row>
    <row r="38" spans="1:13" ht="13.7" customHeight="1" x14ac:dyDescent="0.2">
      <c r="A38" s="309">
        <v>33</v>
      </c>
      <c r="B38" s="178" t="str">
        <f>'B Input'!A13</f>
        <v>B</v>
      </c>
      <c r="C38" s="178" t="str">
        <f>'B Input'!B13</f>
        <v>GAVIN BRETZ</v>
      </c>
      <c r="D38" s="178" t="str">
        <f>'B Input'!B6</f>
        <v>ALBANY BOYS</v>
      </c>
      <c r="E38" s="179">
        <f>'B Input'!AA13</f>
        <v>5</v>
      </c>
      <c r="F38" s="179">
        <f>'B Input'!AB13</f>
        <v>4</v>
      </c>
      <c r="G38" s="179">
        <f t="shared" si="0"/>
        <v>23</v>
      </c>
      <c r="H38" s="179">
        <f>'B Input'!AC13</f>
        <v>16</v>
      </c>
      <c r="I38" s="180">
        <f>IF('B Input'!AC13&lt;1,0,G38/H38)</f>
        <v>1.4375</v>
      </c>
      <c r="J38" s="99"/>
      <c r="K38" s="99"/>
      <c r="L38" s="99"/>
      <c r="M38" s="99"/>
    </row>
    <row r="39" spans="1:13" ht="13.7" customHeight="1" x14ac:dyDescent="0.2">
      <c r="A39" s="309">
        <v>34</v>
      </c>
      <c r="B39" s="178" t="str">
        <f>'B Input'!A7</f>
        <v>B</v>
      </c>
      <c r="C39" s="178" t="str">
        <f>'B Input'!B7</f>
        <v>LUKE SCHLEHUSER</v>
      </c>
      <c r="D39" s="178" t="str">
        <f>'B Input'!B6</f>
        <v>ALBANY BOYS</v>
      </c>
      <c r="E39" s="179">
        <f>'B Input'!AA7</f>
        <v>6</v>
      </c>
      <c r="F39" s="179">
        <f>'B Input'!AB7</f>
        <v>3</v>
      </c>
      <c r="G39" s="179">
        <f t="shared" si="0"/>
        <v>24</v>
      </c>
      <c r="H39" s="179">
        <f>'B Input'!AC7</f>
        <v>17</v>
      </c>
      <c r="I39" s="180">
        <f>IF('B Input'!AC7&lt;1,0,G39/H39)</f>
        <v>1.411764705882353</v>
      </c>
      <c r="J39" s="99"/>
      <c r="K39" s="99"/>
      <c r="L39" s="99"/>
      <c r="M39" s="99"/>
    </row>
    <row r="40" spans="1:13" ht="13.7" customHeight="1" x14ac:dyDescent="0.2">
      <c r="A40" s="309">
        <v>35</v>
      </c>
      <c r="B40" s="178" t="str">
        <f>'B Input'!A12</f>
        <v>B</v>
      </c>
      <c r="C40" s="178" t="str">
        <f>'B Input'!B12</f>
        <v>DREW BARNES</v>
      </c>
      <c r="D40" s="178" t="str">
        <f>'B Input'!B6</f>
        <v>ALBANY BOYS</v>
      </c>
      <c r="E40" s="179">
        <f>'B Input'!AA12</f>
        <v>2</v>
      </c>
      <c r="F40" s="179">
        <f>'B Input'!AB12</f>
        <v>6</v>
      </c>
      <c r="G40" s="179">
        <f t="shared" si="0"/>
        <v>18</v>
      </c>
      <c r="H40" s="179">
        <f>'B Input'!AC12</f>
        <v>15</v>
      </c>
      <c r="I40" s="180">
        <f>IF('B Input'!AC12&lt;1,0,G40/H40)</f>
        <v>1.2</v>
      </c>
      <c r="J40" s="99"/>
      <c r="K40" s="99"/>
      <c r="L40" s="99"/>
      <c r="M40" s="99"/>
    </row>
    <row r="41" spans="1:13" ht="13.7" customHeight="1" x14ac:dyDescent="0.2">
      <c r="A41" s="309">
        <v>36</v>
      </c>
      <c r="B41" s="178" t="str">
        <f>'B Input'!A26</f>
        <v>B</v>
      </c>
      <c r="C41" s="178" t="str">
        <f>'B Input'!B26</f>
        <v>SAM BINGHAM</v>
      </c>
      <c r="D41" s="178" t="str">
        <f>'B Input'!B18</f>
        <v>DALLAS BOYS</v>
      </c>
      <c r="E41" s="179">
        <f>'B Input'!AA26</f>
        <v>1</v>
      </c>
      <c r="F41" s="179">
        <f>'B Input'!AB26</f>
        <v>3</v>
      </c>
      <c r="G41" s="179">
        <f t="shared" si="0"/>
        <v>9</v>
      </c>
      <c r="H41" s="179">
        <f>'B Input'!AC26</f>
        <v>8</v>
      </c>
      <c r="I41" s="180">
        <f>IF('B Input'!AC26&lt;1,0,G41/H41)</f>
        <v>1.125</v>
      </c>
      <c r="J41" s="99"/>
      <c r="K41" s="99"/>
      <c r="L41" s="99"/>
      <c r="M41" s="99"/>
    </row>
    <row r="42" spans="1:13" ht="13.7" customHeight="1" x14ac:dyDescent="0.2">
      <c r="A42" s="309">
        <v>37</v>
      </c>
      <c r="B42" s="181" t="str">
        <f>'B Input'!A31</f>
        <v>B</v>
      </c>
      <c r="C42" s="178" t="str">
        <f>'B Input'!B31</f>
        <v>SERGIO ESCORCIA</v>
      </c>
      <c r="D42" s="178" t="str">
        <f>'B Input'!B30</f>
        <v>MCKAY/MCNARY BOYS</v>
      </c>
      <c r="E42" s="179">
        <f>'B Input'!AA31</f>
        <v>4</v>
      </c>
      <c r="F42" s="179">
        <f>'B Input'!AB31</f>
        <v>5</v>
      </c>
      <c r="G42" s="179">
        <f t="shared" si="0"/>
        <v>22</v>
      </c>
      <c r="H42" s="179">
        <f>'B Input'!AC31</f>
        <v>20</v>
      </c>
      <c r="I42" s="180">
        <f>IF('B Input'!AC31&lt;1,0,G42/H42)</f>
        <v>1.1000000000000001</v>
      </c>
      <c r="J42" s="99"/>
      <c r="K42" s="99"/>
      <c r="L42" s="99"/>
      <c r="M42" s="99"/>
    </row>
    <row r="43" spans="1:13" ht="13.7" customHeight="1" x14ac:dyDescent="0.2">
      <c r="A43" s="309">
        <v>38</v>
      </c>
      <c r="B43" s="178" t="str">
        <f>'B Input'!A36</f>
        <v>B</v>
      </c>
      <c r="C43" s="178" t="str">
        <f>'B Input'!B36</f>
        <v>ANTONIO ARIZMENDEZ</v>
      </c>
      <c r="D43" s="178" t="str">
        <f>'B Input'!B30</f>
        <v>MCKAY/MCNARY BOYS</v>
      </c>
      <c r="E43" s="179">
        <f>'B Input'!AA36</f>
        <v>3</v>
      </c>
      <c r="F43" s="179">
        <f>'B Input'!AB36</f>
        <v>3</v>
      </c>
      <c r="G43" s="179">
        <f t="shared" si="0"/>
        <v>15</v>
      </c>
      <c r="H43" s="179">
        <f>'B Input'!AC36</f>
        <v>20</v>
      </c>
      <c r="I43" s="180">
        <f>IF('B Input'!AC36&lt;1,0,G43/H43)</f>
        <v>0.75</v>
      </c>
      <c r="J43" s="99"/>
      <c r="K43" s="99"/>
      <c r="L43" s="99"/>
      <c r="M43" s="99"/>
    </row>
    <row r="44" spans="1:13" ht="13.7" customHeight="1" x14ac:dyDescent="0.2">
      <c r="A44" s="309">
        <v>39</v>
      </c>
      <c r="B44" s="178" t="str">
        <f>'B Input'!A14</f>
        <v>B</v>
      </c>
      <c r="C44" s="178" t="str">
        <f>'B Input'!B14</f>
        <v>CAMERON GOODYEAR</v>
      </c>
      <c r="D44" s="178" t="str">
        <f>'B Input'!B6</f>
        <v>ALBANY BOYS</v>
      </c>
      <c r="E44" s="179">
        <f>'B Input'!AA14</f>
        <v>1</v>
      </c>
      <c r="F44" s="179">
        <f>'B Input'!AB14</f>
        <v>4</v>
      </c>
      <c r="G44" s="179">
        <f t="shared" si="0"/>
        <v>11</v>
      </c>
      <c r="H44" s="179">
        <f>'B Input'!AC14</f>
        <v>18</v>
      </c>
      <c r="I44" s="180">
        <f>IF('B Input'!AC14&lt;1,0,G44/H44)</f>
        <v>0.61111111111111116</v>
      </c>
      <c r="J44" s="99"/>
      <c r="K44" s="99"/>
      <c r="L44" s="99"/>
      <c r="M44" s="99"/>
    </row>
    <row r="45" spans="1:13" ht="13.7" customHeight="1" x14ac:dyDescent="0.2">
      <c r="A45" s="309">
        <v>40</v>
      </c>
      <c r="B45" s="181" t="str">
        <f>'B Input'!A19</f>
        <v>B</v>
      </c>
      <c r="C45" s="178" t="str">
        <f>'B Input'!B19</f>
        <v>JAX SMALLING-POSENJAK</v>
      </c>
      <c r="D45" s="178" t="str">
        <f>'B Input'!B18</f>
        <v>DALLAS BOYS</v>
      </c>
      <c r="E45" s="179">
        <f>'B Input'!AA19</f>
        <v>0</v>
      </c>
      <c r="F45" s="179">
        <f>'B Input'!AB19</f>
        <v>2</v>
      </c>
      <c r="G45" s="179">
        <f t="shared" si="0"/>
        <v>4</v>
      </c>
      <c r="H45" s="179">
        <f>'B Input'!AC19</f>
        <v>12</v>
      </c>
      <c r="I45" s="180">
        <f>IF('B Input'!AC19&lt;1,0,G45/H45)</f>
        <v>0.33333333333333331</v>
      </c>
      <c r="J45" s="99"/>
      <c r="K45" s="99"/>
      <c r="L45" s="99"/>
      <c r="M45" s="99"/>
    </row>
    <row r="46" spans="1:13" ht="13.7" customHeight="1" x14ac:dyDescent="0.2">
      <c r="A46" s="99"/>
      <c r="B46" s="181"/>
      <c r="C46" s="181"/>
      <c r="D46" s="140"/>
      <c r="E46" s="140"/>
      <c r="F46" s="140"/>
      <c r="G46" s="140"/>
      <c r="H46" s="179">
        <f>SUM(H7:H45)/40</f>
        <v>30</v>
      </c>
      <c r="I46" s="140"/>
      <c r="J46" s="99"/>
      <c r="K46" s="99"/>
      <c r="L46" s="99"/>
      <c r="M46" s="99"/>
    </row>
    <row r="47" spans="1:13" ht="13.7" customHeight="1" x14ac:dyDescent="0.2">
      <c r="A47" s="99"/>
      <c r="B47" s="181"/>
      <c r="C47" s="181"/>
      <c r="D47" s="140"/>
      <c r="E47" s="140"/>
      <c r="F47" s="140"/>
      <c r="G47" s="140"/>
      <c r="H47" s="140"/>
      <c r="I47" s="140"/>
      <c r="J47" s="99"/>
      <c r="K47" s="99"/>
      <c r="L47" s="99"/>
      <c r="M47" s="99"/>
    </row>
    <row r="48" spans="1:13" ht="13.7" customHeight="1" x14ac:dyDescent="0.2">
      <c r="A48" s="99"/>
      <c r="B48" s="181"/>
      <c r="C48" s="181"/>
      <c r="D48" s="140"/>
      <c r="E48" s="140"/>
      <c r="F48" s="140"/>
      <c r="G48" s="140"/>
      <c r="H48" s="140"/>
      <c r="I48" s="140"/>
      <c r="J48" s="99"/>
      <c r="K48" s="99"/>
      <c r="L48" s="99"/>
      <c r="M48" s="99"/>
    </row>
    <row r="49" spans="1:13" ht="13.7" customHeight="1" x14ac:dyDescent="0.2">
      <c r="A49" s="99"/>
      <c r="B49" s="181"/>
      <c r="C49" s="181"/>
      <c r="D49" s="140"/>
      <c r="E49" s="140"/>
      <c r="F49" s="140"/>
      <c r="G49" s="140"/>
      <c r="H49" s="140"/>
      <c r="I49" s="140"/>
      <c r="J49" s="99"/>
      <c r="K49" s="99"/>
      <c r="L49" s="99"/>
      <c r="M49" s="99"/>
    </row>
    <row r="50" spans="1:13" ht="13.7" customHeight="1" x14ac:dyDescent="0.2">
      <c r="A50" s="99"/>
      <c r="B50" s="181"/>
      <c r="C50" s="181"/>
      <c r="D50" s="140"/>
      <c r="E50" s="140"/>
      <c r="F50" s="140"/>
      <c r="G50" s="140"/>
      <c r="H50" s="140"/>
      <c r="I50" s="140"/>
      <c r="J50" s="99"/>
      <c r="K50" s="99"/>
      <c r="L50" s="99"/>
      <c r="M50" s="99"/>
    </row>
    <row r="51" spans="1:13" ht="13.7" customHeight="1" x14ac:dyDescent="0.2">
      <c r="A51" s="99"/>
      <c r="B51" s="181"/>
      <c r="C51" s="181"/>
      <c r="D51" s="140"/>
      <c r="E51" s="140"/>
      <c r="F51" s="140"/>
      <c r="G51" s="140"/>
      <c r="H51" s="140"/>
      <c r="I51" s="140"/>
      <c r="J51" s="99"/>
      <c r="K51" s="99"/>
      <c r="L51" s="99"/>
      <c r="M51" s="99"/>
    </row>
    <row r="52" spans="1:13" ht="13.7" customHeight="1" x14ac:dyDescent="0.2">
      <c r="A52" s="99"/>
      <c r="B52" s="181"/>
      <c r="C52" s="181"/>
      <c r="D52" s="140"/>
      <c r="E52" s="140"/>
      <c r="F52" s="140"/>
      <c r="G52" s="140"/>
      <c r="H52" s="140"/>
      <c r="I52" s="140"/>
      <c r="J52" s="99"/>
      <c r="K52" s="99"/>
      <c r="L52" s="99"/>
      <c r="M52" s="99"/>
    </row>
    <row r="53" spans="1:13" ht="13.7" customHeight="1" x14ac:dyDescent="0.2">
      <c r="A53" s="99"/>
      <c r="B53" s="181"/>
      <c r="C53" s="181"/>
      <c r="D53" s="140"/>
      <c r="E53" s="140"/>
      <c r="F53" s="140"/>
      <c r="G53" s="140"/>
      <c r="H53" s="140"/>
      <c r="I53" s="140"/>
      <c r="J53" s="99"/>
      <c r="K53" s="99"/>
      <c r="L53" s="99"/>
      <c r="M53" s="99"/>
    </row>
    <row r="54" spans="1:13" ht="13.7" customHeight="1" x14ac:dyDescent="0.2">
      <c r="A54" s="99"/>
      <c r="B54" s="181"/>
      <c r="C54" s="181"/>
      <c r="D54" s="140"/>
      <c r="E54" s="140"/>
      <c r="F54" s="140"/>
      <c r="G54" s="140"/>
      <c r="H54" s="140"/>
      <c r="I54" s="140"/>
      <c r="J54" s="99"/>
      <c r="K54" s="99"/>
      <c r="L54" s="99"/>
      <c r="M54" s="99"/>
    </row>
    <row r="55" spans="1:13" ht="13.7" customHeight="1" x14ac:dyDescent="0.2">
      <c r="A55" s="99"/>
      <c r="B55" s="181"/>
      <c r="C55" s="181"/>
      <c r="D55" s="140"/>
      <c r="E55" s="140"/>
      <c r="F55" s="140"/>
      <c r="G55" s="140"/>
      <c r="H55" s="140"/>
      <c r="I55" s="140"/>
      <c r="J55" s="99"/>
      <c r="K55" s="99"/>
      <c r="L55" s="99"/>
      <c r="M55" s="99"/>
    </row>
    <row r="56" spans="1:13" ht="13.7" customHeight="1" x14ac:dyDescent="0.2">
      <c r="A56" s="99"/>
      <c r="B56" s="181"/>
      <c r="C56" s="181"/>
      <c r="D56" s="140"/>
      <c r="E56" s="140"/>
      <c r="F56" s="140"/>
      <c r="G56" s="140"/>
      <c r="H56" s="140"/>
      <c r="I56" s="140"/>
      <c r="J56" s="99"/>
      <c r="K56" s="99"/>
      <c r="L56" s="99"/>
      <c r="M56" s="99"/>
    </row>
  </sheetData>
  <sortState xmlns:xlrd2="http://schemas.microsoft.com/office/spreadsheetml/2017/richdata2" ref="B35:I45">
    <sortCondition descending="1" ref="I35:I45"/>
  </sortState>
  <mergeCells count="2">
    <mergeCell ref="A1:I1"/>
    <mergeCell ref="A2:I2"/>
  </mergeCells>
  <conditionalFormatting sqref="G1 H3:H6 H46:H56">
    <cfRule type="cellIs" dxfId="3" priority="1" stopIfTrue="1" operator="lessThan">
      <formula>32</formula>
    </cfRule>
  </conditionalFormatting>
  <conditionalFormatting sqref="H7:H45">
    <cfRule type="cellIs" dxfId="2" priority="2" stopIfTrue="1" operator="lessThan">
      <formula>32</formula>
    </cfRule>
  </conditionalFormatting>
  <pageMargins left="0.25" right="0.25" top="0.25" bottom="0.25" header="0.5" footer="0.5"/>
  <pageSetup orientation="portrait" r:id="rId1"/>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42"/>
  <sheetViews>
    <sheetView showGridLines="0" topLeftCell="A7" workbookViewId="0">
      <selection activeCell="I17" sqref="I17"/>
    </sheetView>
  </sheetViews>
  <sheetFormatPr defaultColWidth="10.85546875" defaultRowHeight="12" customHeight="1" x14ac:dyDescent="0.2"/>
  <cols>
    <col min="1" max="1" width="9.28515625" style="1" customWidth="1"/>
    <col min="2" max="2" width="2.5703125" style="1" customWidth="1"/>
    <col min="3" max="3" width="21.42578125" style="1" customWidth="1"/>
    <col min="4" max="4" width="18.85546875" style="1" customWidth="1"/>
    <col min="5" max="5" width="7.28515625" style="1" customWidth="1"/>
    <col min="6" max="8" width="9.28515625" style="1" customWidth="1"/>
    <col min="9" max="9" width="15.85546875" style="1" customWidth="1"/>
    <col min="10" max="12" width="8.85546875" style="1" customWidth="1"/>
    <col min="13" max="256" width="10.85546875" style="1" customWidth="1"/>
  </cols>
  <sheetData>
    <row r="1" spans="1:12" ht="20.45" customHeight="1" x14ac:dyDescent="0.3">
      <c r="A1" s="99"/>
      <c r="B1" s="190"/>
      <c r="C1" s="190"/>
      <c r="D1" s="190"/>
      <c r="E1" s="191"/>
      <c r="F1" s="191"/>
      <c r="G1" s="191"/>
      <c r="H1" s="191"/>
      <c r="I1" s="192"/>
      <c r="J1" s="99"/>
      <c r="K1" s="99"/>
      <c r="L1" s="99"/>
    </row>
    <row r="2" spans="1:12" ht="25.15" customHeight="1" x14ac:dyDescent="0.35">
      <c r="A2" s="360" t="s">
        <v>85</v>
      </c>
      <c r="B2" s="362"/>
      <c r="C2" s="362"/>
      <c r="D2" s="361"/>
      <c r="E2" s="361"/>
      <c r="F2" s="361"/>
      <c r="G2" s="361"/>
      <c r="H2" s="361"/>
      <c r="I2" s="361"/>
      <c r="J2" s="164"/>
      <c r="K2" s="164"/>
      <c r="L2" s="164"/>
    </row>
    <row r="3" spans="1:12" ht="13.7" customHeight="1" x14ac:dyDescent="0.2">
      <c r="A3" s="99"/>
      <c r="B3" s="99"/>
      <c r="C3" s="99"/>
      <c r="D3" s="99"/>
      <c r="E3" s="192"/>
      <c r="F3" s="192"/>
      <c r="G3" s="192"/>
      <c r="H3" s="192"/>
      <c r="I3" s="192"/>
      <c r="J3" s="99"/>
      <c r="K3" s="99"/>
      <c r="L3" s="99"/>
    </row>
    <row r="4" spans="1:12" ht="17.45" customHeight="1" x14ac:dyDescent="0.25">
      <c r="A4" s="363" t="str">
        <f>'G Input'!B2</f>
        <v>1/29/2023</v>
      </c>
      <c r="B4" s="362"/>
      <c r="C4" s="362"/>
      <c r="D4" s="364"/>
      <c r="E4" s="364"/>
      <c r="F4" s="364"/>
      <c r="G4" s="364"/>
      <c r="H4" s="364"/>
      <c r="I4" s="364"/>
      <c r="J4" s="99"/>
      <c r="K4" s="99"/>
      <c r="L4" s="99"/>
    </row>
    <row r="5" spans="1:12" ht="17.45" customHeight="1" x14ac:dyDescent="0.25">
      <c r="A5" s="363" t="s">
        <v>43</v>
      </c>
      <c r="B5" s="362"/>
      <c r="C5" s="362"/>
      <c r="D5" s="364"/>
      <c r="E5" s="364"/>
      <c r="F5" s="364"/>
      <c r="G5" s="364"/>
      <c r="H5" s="364"/>
      <c r="I5" s="364"/>
      <c r="J5" s="99"/>
      <c r="K5" s="99"/>
      <c r="L5" s="99"/>
    </row>
    <row r="6" spans="1:12" ht="14.1" customHeight="1" x14ac:dyDescent="0.2">
      <c r="A6" s="99"/>
      <c r="B6" s="193"/>
      <c r="C6" s="193"/>
      <c r="D6" s="193"/>
      <c r="E6" s="194"/>
      <c r="F6" s="194"/>
      <c r="G6" s="194"/>
      <c r="H6" s="194"/>
      <c r="I6" s="194"/>
      <c r="J6" s="99"/>
      <c r="K6" s="99"/>
      <c r="L6" s="99"/>
    </row>
    <row r="7" spans="1:12" ht="14.1" customHeight="1" x14ac:dyDescent="0.2">
      <c r="A7" s="195"/>
      <c r="B7" s="196"/>
      <c r="C7" s="196"/>
      <c r="D7" s="196"/>
      <c r="E7" s="196"/>
      <c r="F7" s="196"/>
      <c r="G7" s="197"/>
      <c r="H7" s="198" t="s">
        <v>35</v>
      </c>
      <c r="I7" s="197"/>
      <c r="J7" s="161"/>
      <c r="K7" s="99"/>
      <c r="L7" s="99"/>
    </row>
    <row r="8" spans="1:12" ht="14.1" customHeight="1" x14ac:dyDescent="0.2">
      <c r="A8" s="195"/>
      <c r="B8" s="199"/>
      <c r="C8" s="199" t="s">
        <v>36</v>
      </c>
      <c r="D8" s="199" t="s">
        <v>37</v>
      </c>
      <c r="E8" s="199" t="s">
        <v>38</v>
      </c>
      <c r="F8" s="199" t="s">
        <v>39</v>
      </c>
      <c r="G8" s="200" t="s">
        <v>40</v>
      </c>
      <c r="H8" s="200" t="s">
        <v>41</v>
      </c>
      <c r="I8" s="200" t="s">
        <v>42</v>
      </c>
      <c r="J8" s="161"/>
      <c r="K8" s="99"/>
      <c r="L8" s="99"/>
    </row>
    <row r="9" spans="1:12" ht="14.1" customHeight="1" x14ac:dyDescent="0.2">
      <c r="A9" s="201"/>
      <c r="B9" s="202"/>
      <c r="C9" s="202"/>
      <c r="D9" s="202"/>
      <c r="E9" s="202"/>
      <c r="F9" s="202"/>
      <c r="G9" s="203"/>
      <c r="H9" s="203"/>
      <c r="I9" s="203"/>
      <c r="J9" s="99"/>
      <c r="K9" s="99"/>
      <c r="L9" s="99"/>
    </row>
    <row r="10" spans="1:12" ht="13.7" customHeight="1" x14ac:dyDescent="0.2">
      <c r="A10" s="306">
        <v>1</v>
      </c>
      <c r="B10" s="181" t="str">
        <f>'G Input'!A19</f>
        <v>G</v>
      </c>
      <c r="C10" s="178" t="str">
        <f>'G Input'!B19</f>
        <v>LYDIA PHILLIPS</v>
      </c>
      <c r="D10" s="178" t="str">
        <f>'G Input'!B18</f>
        <v>DALLAS GIRLS</v>
      </c>
      <c r="E10" s="179">
        <f>'G Input'!AA19</f>
        <v>15</v>
      </c>
      <c r="F10" s="179">
        <f>'G Input'!AB19</f>
        <v>9</v>
      </c>
      <c r="G10" s="179">
        <f t="shared" ref="G10:G29" si="0">E10*3+F10*2</f>
        <v>63</v>
      </c>
      <c r="H10" s="179">
        <f>'G Input'!AC19</f>
        <v>36</v>
      </c>
      <c r="I10" s="180">
        <f>IF('G Input'!AC19&lt;1,0,G10/H10)</f>
        <v>1.75</v>
      </c>
      <c r="J10" s="99"/>
      <c r="K10" s="99"/>
      <c r="L10" s="99"/>
    </row>
    <row r="11" spans="1:12" ht="13.7" customHeight="1" x14ac:dyDescent="0.2">
      <c r="A11" s="306">
        <v>2</v>
      </c>
      <c r="B11" s="178" t="str">
        <f>'G Input'!A34</f>
        <v>G</v>
      </c>
      <c r="C11" s="178" t="str">
        <f>'G Input'!B34</f>
        <v>ROCHELE ALLEN</v>
      </c>
      <c r="D11" s="178" t="str">
        <f>'G Input'!B30</f>
        <v>SPRAGUE/ MCKAY GIRLS</v>
      </c>
      <c r="E11" s="179">
        <f>'G Input'!AA34</f>
        <v>8</v>
      </c>
      <c r="F11" s="179">
        <f>'G Input'!AB34</f>
        <v>17</v>
      </c>
      <c r="G11" s="179">
        <f t="shared" si="0"/>
        <v>58</v>
      </c>
      <c r="H11" s="179">
        <f>'G Input'!AC34</f>
        <v>40</v>
      </c>
      <c r="I11" s="180">
        <f>IF('G Input'!AC34&lt;1,0,G11/H11)</f>
        <v>1.45</v>
      </c>
      <c r="J11" s="99"/>
      <c r="K11" s="99"/>
      <c r="L11" s="99"/>
    </row>
    <row r="12" spans="1:12" ht="13.7" customHeight="1" x14ac:dyDescent="0.2">
      <c r="A12" s="306">
        <v>3</v>
      </c>
      <c r="B12" s="181" t="str">
        <f>'G Input'!A21</f>
        <v>G</v>
      </c>
      <c r="C12" s="178" t="str">
        <f>'G Input'!B21</f>
        <v>MCKAYLA CAMPOS</v>
      </c>
      <c r="D12" s="178" t="str">
        <f>'G Input'!B18</f>
        <v>DALLAS GIRLS</v>
      </c>
      <c r="E12" s="179">
        <f>'G Input'!AA21</f>
        <v>11</v>
      </c>
      <c r="F12" s="179">
        <f>'G Input'!AB21</f>
        <v>9</v>
      </c>
      <c r="G12" s="179">
        <f t="shared" si="0"/>
        <v>51</v>
      </c>
      <c r="H12" s="179">
        <f>'G Input'!AC21</f>
        <v>36</v>
      </c>
      <c r="I12" s="180">
        <f>IF('G Input'!AC21&lt;1,0,G12/H12)</f>
        <v>1.4166666666666667</v>
      </c>
      <c r="J12" s="99"/>
      <c r="K12" s="99"/>
      <c r="L12" s="99"/>
    </row>
    <row r="13" spans="1:12" ht="13.7" customHeight="1" x14ac:dyDescent="0.2">
      <c r="A13" s="306">
        <v>4</v>
      </c>
      <c r="B13" s="181" t="str">
        <f>'G Input'!A22</f>
        <v>G</v>
      </c>
      <c r="C13" s="178" t="str">
        <f>'G Input'!B22</f>
        <v>NATASJA OHREN</v>
      </c>
      <c r="D13" s="178" t="str">
        <f>'G Input'!B18</f>
        <v>DALLAS GIRLS</v>
      </c>
      <c r="E13" s="179">
        <f>'G Input'!AA22</f>
        <v>9</v>
      </c>
      <c r="F13" s="179">
        <f>'G Input'!AB22</f>
        <v>7</v>
      </c>
      <c r="G13" s="179">
        <f t="shared" si="0"/>
        <v>41</v>
      </c>
      <c r="H13" s="179">
        <f>'G Input'!AC22</f>
        <v>32</v>
      </c>
      <c r="I13" s="180">
        <f>IF('G Input'!AC22&lt;1,0,G13/H13)</f>
        <v>1.28125</v>
      </c>
      <c r="J13" s="99"/>
      <c r="K13" s="99"/>
      <c r="L13" s="99"/>
    </row>
    <row r="14" spans="1:12" ht="13.7" customHeight="1" x14ac:dyDescent="0.2">
      <c r="A14" s="306">
        <v>5</v>
      </c>
      <c r="B14" s="181" t="str">
        <f>'G Input'!A23</f>
        <v>G</v>
      </c>
      <c r="C14" s="178" t="str">
        <f>'G Input'!B23</f>
        <v>KATRINA DIMBAT</v>
      </c>
      <c r="D14" s="178" t="str">
        <f>'G Input'!B18</f>
        <v>DALLAS GIRLS</v>
      </c>
      <c r="E14" s="179">
        <f>'G Input'!AA23</f>
        <v>3</v>
      </c>
      <c r="F14" s="179">
        <f>'G Input'!AB23</f>
        <v>16</v>
      </c>
      <c r="G14" s="179">
        <f t="shared" si="0"/>
        <v>41</v>
      </c>
      <c r="H14" s="179">
        <f>'G Input'!AC23</f>
        <v>32</v>
      </c>
      <c r="I14" s="180">
        <f>IF('G Input'!AC23&lt;1,0,G14/H14)</f>
        <v>1.28125</v>
      </c>
      <c r="J14" s="99"/>
      <c r="K14" s="99"/>
      <c r="L14" s="99"/>
    </row>
    <row r="15" spans="1:12" ht="13.7" customHeight="1" x14ac:dyDescent="0.2">
      <c r="A15" s="306">
        <v>6</v>
      </c>
      <c r="B15" s="181" t="str">
        <f>'G Input'!A10</f>
        <v>G</v>
      </c>
      <c r="C15" s="178" t="str">
        <f>'G Input'!B10</f>
        <v>SARAH LEWIS</v>
      </c>
      <c r="D15" s="178" t="str">
        <f>'G Input'!B6</f>
        <v>ALBANY GIRLS</v>
      </c>
      <c r="E15" s="179">
        <f>'G Input'!AA10</f>
        <v>10</v>
      </c>
      <c r="F15" s="179">
        <f>'G Input'!AB10</f>
        <v>9</v>
      </c>
      <c r="G15" s="179">
        <f t="shared" si="0"/>
        <v>48</v>
      </c>
      <c r="H15" s="179">
        <f>'G Input'!AC10</f>
        <v>40</v>
      </c>
      <c r="I15" s="180">
        <f>IF('G Input'!AC10&lt;1,0,G15/H15)</f>
        <v>1.2</v>
      </c>
      <c r="J15" s="99"/>
      <c r="K15" s="99"/>
      <c r="L15" s="99"/>
    </row>
    <row r="16" spans="1:12" ht="13.7" customHeight="1" x14ac:dyDescent="0.2">
      <c r="A16" s="309">
        <v>7</v>
      </c>
      <c r="B16" s="178" t="str">
        <f>'G Input'!A31</f>
        <v>G</v>
      </c>
      <c r="C16" s="178" t="str">
        <f>'G Input'!B31</f>
        <v>KATIE STINSON</v>
      </c>
      <c r="D16" s="178" t="str">
        <f>'G Input'!B30</f>
        <v>SPRAGUE/ MCKAY GIRLS</v>
      </c>
      <c r="E16" s="179">
        <f>'G Input'!AA31</f>
        <v>2</v>
      </c>
      <c r="F16" s="179">
        <f>'G Input'!AB31</f>
        <v>14</v>
      </c>
      <c r="G16" s="179">
        <f t="shared" si="0"/>
        <v>34</v>
      </c>
      <c r="H16" s="179">
        <f>'G Input'!AC31</f>
        <v>32</v>
      </c>
      <c r="I16" s="180">
        <f>IF('G Input'!AC31&lt;1,0,G16/H16)</f>
        <v>1.0625</v>
      </c>
      <c r="J16" s="99"/>
      <c r="K16" s="99"/>
      <c r="L16" s="99"/>
    </row>
    <row r="17" spans="1:12" ht="13.7" customHeight="1" x14ac:dyDescent="0.2">
      <c r="A17" s="309">
        <v>8</v>
      </c>
      <c r="B17" s="181" t="str">
        <f>'G Input'!A8</f>
        <v>G</v>
      </c>
      <c r="C17" s="178" t="str">
        <f>'G Input'!B8</f>
        <v>SAMANTHA SLATER</v>
      </c>
      <c r="D17" s="178" t="str">
        <f>'G Input'!B6</f>
        <v>ALBANY GIRLS</v>
      </c>
      <c r="E17" s="179">
        <f>'G Input'!AA8</f>
        <v>3</v>
      </c>
      <c r="F17" s="179">
        <f>'G Input'!AB8</f>
        <v>15</v>
      </c>
      <c r="G17" s="179">
        <f t="shared" si="0"/>
        <v>39</v>
      </c>
      <c r="H17" s="179">
        <f>'G Input'!AC8</f>
        <v>40</v>
      </c>
      <c r="I17" s="180">
        <f>IF('G Input'!AC8&lt;1,0,G17/H17)</f>
        <v>0.97499999999999998</v>
      </c>
      <c r="J17" s="99"/>
      <c r="K17" s="99"/>
      <c r="L17" s="99"/>
    </row>
    <row r="18" spans="1:12" ht="13.7" customHeight="1" x14ac:dyDescent="0.2">
      <c r="A18" s="309">
        <v>9</v>
      </c>
      <c r="B18" s="181" t="str">
        <f>'G Input'!A20</f>
        <v>G</v>
      </c>
      <c r="C18" s="178" t="str">
        <f>'G Input'!B20</f>
        <v>KAYLEE RYAN</v>
      </c>
      <c r="D18" s="178" t="str">
        <f>'G Input'!B18</f>
        <v>DALLAS GIRLS</v>
      </c>
      <c r="E18" s="179">
        <f>'G Input'!AA20</f>
        <v>5</v>
      </c>
      <c r="F18" s="179">
        <f>'G Input'!AB20</f>
        <v>8</v>
      </c>
      <c r="G18" s="179">
        <f t="shared" si="0"/>
        <v>31</v>
      </c>
      <c r="H18" s="179">
        <f>'G Input'!AC20</f>
        <v>32</v>
      </c>
      <c r="I18" s="180">
        <f>IF('G Input'!AC20&lt;1,0,G18/H18)</f>
        <v>0.96875</v>
      </c>
      <c r="J18" s="99"/>
      <c r="K18" s="99"/>
      <c r="L18" s="99"/>
    </row>
    <row r="19" spans="1:12" ht="13.7" customHeight="1" x14ac:dyDescent="0.2">
      <c r="A19" s="309">
        <v>10</v>
      </c>
      <c r="B19" s="178" t="str">
        <f>'G Input'!A24</f>
        <v>G</v>
      </c>
      <c r="C19" s="178" t="str">
        <f>'G Input'!B24</f>
        <v>JAELYNN VOHLAND</v>
      </c>
      <c r="D19" s="178" t="str">
        <f>'G Input'!B18</f>
        <v>DALLAS GIRLS</v>
      </c>
      <c r="E19" s="179">
        <f>'G Input'!AA24</f>
        <v>1</v>
      </c>
      <c r="F19" s="179">
        <f>'G Input'!AB24</f>
        <v>12</v>
      </c>
      <c r="G19" s="179">
        <f t="shared" si="0"/>
        <v>27</v>
      </c>
      <c r="H19" s="179">
        <f>'G Input'!AC24</f>
        <v>32</v>
      </c>
      <c r="I19" s="180">
        <f>IF('G Input'!AC24&lt;1,0,G19/H19)</f>
        <v>0.84375</v>
      </c>
      <c r="J19" s="99"/>
      <c r="K19" s="99"/>
      <c r="L19" s="99"/>
    </row>
    <row r="20" spans="1:12" ht="13.7" customHeight="1" x14ac:dyDescent="0.2">
      <c r="A20" s="309">
        <v>11</v>
      </c>
      <c r="B20" s="181" t="str">
        <f>'G Input'!A11</f>
        <v>G</v>
      </c>
      <c r="C20" s="178" t="str">
        <f>'G Input'!B11</f>
        <v>ISABELLE JOHNSON</v>
      </c>
      <c r="D20" s="178" t="str">
        <f>'G Input'!B6</f>
        <v>ALBANY GIRLS</v>
      </c>
      <c r="E20" s="179">
        <f>'G Input'!AA11</f>
        <v>7</v>
      </c>
      <c r="F20" s="179">
        <f>'G Input'!AB11</f>
        <v>6</v>
      </c>
      <c r="G20" s="179">
        <f t="shared" si="0"/>
        <v>33</v>
      </c>
      <c r="H20" s="179">
        <f>'G Input'!AC11</f>
        <v>40</v>
      </c>
      <c r="I20" s="180">
        <f>IF('G Input'!AC11&lt;1,0,G20/H20)</f>
        <v>0.82499999999999996</v>
      </c>
      <c r="J20" s="99"/>
      <c r="K20" s="99"/>
      <c r="L20" s="99"/>
    </row>
    <row r="21" spans="1:12" ht="13.7" customHeight="1" x14ac:dyDescent="0.2">
      <c r="A21" s="309">
        <v>12</v>
      </c>
      <c r="B21" s="181" t="str">
        <f>'G Input'!A7</f>
        <v>G</v>
      </c>
      <c r="C21" s="178" t="str">
        <f>'G Input'!B7</f>
        <v>AUDREY SIMPSON</v>
      </c>
      <c r="D21" s="178" t="str">
        <f>'G Input'!B6</f>
        <v>ALBANY GIRLS</v>
      </c>
      <c r="E21" s="179">
        <f>'G Input'!AA7</f>
        <v>4</v>
      </c>
      <c r="F21" s="179">
        <f>'G Input'!AB7</f>
        <v>9</v>
      </c>
      <c r="G21" s="179">
        <f t="shared" si="0"/>
        <v>30</v>
      </c>
      <c r="H21" s="179">
        <f>'G Input'!AC7</f>
        <v>40</v>
      </c>
      <c r="I21" s="180">
        <f>IF('G Input'!AC7&lt;1,0,G21/H21)</f>
        <v>0.75</v>
      </c>
      <c r="J21" s="99"/>
      <c r="K21" s="99"/>
      <c r="L21" s="99"/>
    </row>
    <row r="22" spans="1:12" ht="13.7" customHeight="1" x14ac:dyDescent="0.2">
      <c r="A22" s="309">
        <v>13</v>
      </c>
      <c r="B22" s="178" t="str">
        <f>'G Input'!A33</f>
        <v>G</v>
      </c>
      <c r="C22" s="178" t="str">
        <f>'G Input'!B33</f>
        <v>HALEY JOHNSON</v>
      </c>
      <c r="D22" s="178" t="str">
        <f>'G Input'!B30</f>
        <v>SPRAGUE/ MCKAY GIRLS</v>
      </c>
      <c r="E22" s="179">
        <f>'G Input'!AA33</f>
        <v>5</v>
      </c>
      <c r="F22" s="179">
        <f>'G Input'!AB33</f>
        <v>4</v>
      </c>
      <c r="G22" s="179">
        <f t="shared" si="0"/>
        <v>23</v>
      </c>
      <c r="H22" s="179">
        <f>'G Input'!AC33</f>
        <v>32</v>
      </c>
      <c r="I22" s="180">
        <f>IF('G Input'!AC33&lt;1,0,G22/H22)</f>
        <v>0.71875</v>
      </c>
      <c r="J22" s="99"/>
      <c r="K22" s="99"/>
      <c r="L22" s="99"/>
    </row>
    <row r="23" spans="1:12" ht="13.7" customHeight="1" x14ac:dyDescent="0.2">
      <c r="A23" s="309">
        <v>14</v>
      </c>
      <c r="B23" s="178" t="str">
        <f>'G Input'!A35</f>
        <v>G</v>
      </c>
      <c r="C23" s="178" t="str">
        <f>'G Input'!B35</f>
        <v>BROOKE DURICK</v>
      </c>
      <c r="D23" s="178" t="str">
        <f>'G Input'!B30</f>
        <v>SPRAGUE/ MCKAY GIRLS</v>
      </c>
      <c r="E23" s="179">
        <f>'G Input'!AA35</f>
        <v>1</v>
      </c>
      <c r="F23" s="179">
        <f>'G Input'!AB35</f>
        <v>12</v>
      </c>
      <c r="G23" s="179">
        <f t="shared" si="0"/>
        <v>27</v>
      </c>
      <c r="H23" s="179">
        <f>'G Input'!AC35</f>
        <v>40</v>
      </c>
      <c r="I23" s="180">
        <f>IF('G Input'!AC35&lt;1,0,G23/H23)</f>
        <v>0.67500000000000004</v>
      </c>
      <c r="J23" s="99"/>
      <c r="K23" s="99"/>
      <c r="L23" s="99"/>
    </row>
    <row r="24" spans="1:12" ht="13.7" customHeight="1" x14ac:dyDescent="0.2">
      <c r="A24" s="309">
        <v>15</v>
      </c>
      <c r="B24" s="178" t="str">
        <f>'G Input'!A32</f>
        <v>G</v>
      </c>
      <c r="C24" s="178" t="str">
        <f>'G Input'!B32</f>
        <v>SUMMER MOORE</v>
      </c>
      <c r="D24" s="178" t="str">
        <f>'G Input'!B30</f>
        <v>SPRAGUE/ MCKAY GIRLS</v>
      </c>
      <c r="E24" s="179">
        <f>'G Input'!AA32</f>
        <v>4</v>
      </c>
      <c r="F24" s="179">
        <f>'G Input'!AB32</f>
        <v>1</v>
      </c>
      <c r="G24" s="179">
        <f t="shared" si="0"/>
        <v>14</v>
      </c>
      <c r="H24" s="179">
        <f>'G Input'!AC32</f>
        <v>32</v>
      </c>
      <c r="I24" s="180">
        <f>IF('G Input'!AC32&lt;1,0,G24/H24)</f>
        <v>0.4375</v>
      </c>
      <c r="J24" s="99"/>
      <c r="K24" s="99"/>
      <c r="L24" s="99"/>
    </row>
    <row r="25" spans="1:12" ht="13.7" customHeight="1" x14ac:dyDescent="0.2">
      <c r="A25" s="309">
        <v>16</v>
      </c>
      <c r="B25" s="181" t="str">
        <f>'G Input'!A13</f>
        <v>G</v>
      </c>
      <c r="C25" s="178" t="str">
        <f>'G Input'!B13</f>
        <v>ELESA BRAMAN</v>
      </c>
      <c r="D25" s="178" t="str">
        <f>'G Input'!B6</f>
        <v>ALBANY GIRLS</v>
      </c>
      <c r="E25" s="179">
        <f>'G Input'!AA13</f>
        <v>2</v>
      </c>
      <c r="F25" s="179">
        <f>'G Input'!AB13</f>
        <v>2</v>
      </c>
      <c r="G25" s="179">
        <f t="shared" si="0"/>
        <v>10</v>
      </c>
      <c r="H25" s="179">
        <f>'G Input'!AC13</f>
        <v>12</v>
      </c>
      <c r="I25" s="180">
        <f>IF('G Input'!AC13&lt;1,0,G25/H25)</f>
        <v>0.83333333333333337</v>
      </c>
      <c r="J25" s="99"/>
      <c r="K25" s="99"/>
      <c r="L25" s="99"/>
    </row>
    <row r="26" spans="1:12" ht="13.7" customHeight="1" x14ac:dyDescent="0.2">
      <c r="A26" s="309">
        <v>17</v>
      </c>
      <c r="B26" s="181" t="str">
        <f>'G Input'!A12</f>
        <v>G</v>
      </c>
      <c r="C26" s="178" t="str">
        <f>'G Input'!B12</f>
        <v>MAKAYLA MATHESON</v>
      </c>
      <c r="D26" s="178" t="str">
        <f>'G Input'!B6</f>
        <v>ALBANY GIRLS</v>
      </c>
      <c r="E26" s="179">
        <f>'G Input'!AA12</f>
        <v>1</v>
      </c>
      <c r="F26" s="179">
        <f>'G Input'!AB12</f>
        <v>2</v>
      </c>
      <c r="G26" s="179">
        <f t="shared" si="0"/>
        <v>7</v>
      </c>
      <c r="H26" s="179">
        <f>'G Input'!AC12</f>
        <v>12</v>
      </c>
      <c r="I26" s="180">
        <f>IF('G Input'!AC12&lt;1,0,G26/H26)</f>
        <v>0.58333333333333337</v>
      </c>
      <c r="J26" s="99"/>
      <c r="K26" s="99"/>
      <c r="L26" s="99"/>
    </row>
    <row r="27" spans="1:12" ht="13.7" customHeight="1" x14ac:dyDescent="0.2">
      <c r="A27" s="309">
        <v>18</v>
      </c>
      <c r="B27" s="178" t="str">
        <f>'G Input'!A36</f>
        <v>G</v>
      </c>
      <c r="C27" s="178" t="str">
        <f>'G Input'!B36</f>
        <v>KATE HATHAWAY</v>
      </c>
      <c r="D27" s="178" t="str">
        <f>'G Input'!B30</f>
        <v>SPRAGUE/ MCKAY GIRLS</v>
      </c>
      <c r="E27" s="179">
        <f>'G Input'!AA36</f>
        <v>1</v>
      </c>
      <c r="F27" s="179">
        <f>'G Input'!AB36</f>
        <v>3</v>
      </c>
      <c r="G27" s="179">
        <f t="shared" si="0"/>
        <v>9</v>
      </c>
      <c r="H27" s="179">
        <f>'G Input'!AC36</f>
        <v>24</v>
      </c>
      <c r="I27" s="180">
        <f>IF('G Input'!AC36&lt;1,0,G27/H27)</f>
        <v>0.375</v>
      </c>
      <c r="J27" s="99"/>
      <c r="K27" s="99"/>
      <c r="L27" s="99"/>
    </row>
    <row r="28" spans="1:12" ht="13.7" customHeight="1" x14ac:dyDescent="0.2">
      <c r="A28" s="309">
        <v>19</v>
      </c>
      <c r="B28" s="181" t="str">
        <f>'G Input'!A9</f>
        <v>G</v>
      </c>
      <c r="C28" s="178" t="str">
        <f>'G Input'!B9</f>
        <v>APRIL SIMPSON</v>
      </c>
      <c r="D28" s="178" t="str">
        <f>'G Input'!B6</f>
        <v>ALBANY GIRLS</v>
      </c>
      <c r="E28" s="179">
        <f>'G Input'!AA9</f>
        <v>0</v>
      </c>
      <c r="F28" s="179">
        <f>'G Input'!AB9</f>
        <v>1</v>
      </c>
      <c r="G28" s="179">
        <f t="shared" si="0"/>
        <v>2</v>
      </c>
      <c r="H28" s="179">
        <f>'G Input'!AC9</f>
        <v>8</v>
      </c>
      <c r="I28" s="180">
        <f>IF('G Input'!AC9&lt;1,0,G28/H28)</f>
        <v>0.25</v>
      </c>
      <c r="J28" s="99"/>
      <c r="K28" s="99"/>
      <c r="L28" s="99"/>
    </row>
    <row r="29" spans="1:12" ht="13.7" customHeight="1" x14ac:dyDescent="0.2">
      <c r="A29" s="309">
        <v>20</v>
      </c>
      <c r="B29" s="181" t="str">
        <f>'G Input'!A14</f>
        <v>G</v>
      </c>
      <c r="C29" s="178" t="str">
        <f>'G Input'!B14</f>
        <v xml:space="preserve">VIOLET STENGER </v>
      </c>
      <c r="D29" s="178" t="str">
        <f>'G Input'!B6</f>
        <v>ALBANY GIRLS</v>
      </c>
      <c r="E29" s="179">
        <f>'G Input'!AA14</f>
        <v>0</v>
      </c>
      <c r="F29" s="179">
        <f>'G Input'!AB14</f>
        <v>0</v>
      </c>
      <c r="G29" s="179">
        <f t="shared" si="0"/>
        <v>0</v>
      </c>
      <c r="H29" s="179">
        <f>'G Input'!AC14</f>
        <v>8</v>
      </c>
      <c r="I29" s="180">
        <f>IF('G Input'!AC14&lt;1,0,G29/H29)</f>
        <v>0</v>
      </c>
      <c r="J29" s="99"/>
      <c r="K29" s="99"/>
      <c r="L29" s="99"/>
    </row>
    <row r="30" spans="1:12" ht="13.7" customHeight="1" x14ac:dyDescent="0.2">
      <c r="A30" s="99"/>
      <c r="B30" s="181"/>
      <c r="C30" s="181"/>
      <c r="D30" s="140"/>
      <c r="E30" s="140"/>
      <c r="F30" s="140"/>
      <c r="G30" s="140"/>
      <c r="H30" s="140"/>
      <c r="I30" s="140"/>
      <c r="J30" s="99"/>
      <c r="K30" s="99"/>
      <c r="L30" s="99"/>
    </row>
    <row r="31" spans="1:12" ht="13.7" customHeight="1" x14ac:dyDescent="0.2">
      <c r="A31" s="99"/>
      <c r="B31" s="181"/>
      <c r="C31" s="181"/>
      <c r="D31" s="140"/>
      <c r="E31" s="140"/>
      <c r="F31" s="140"/>
      <c r="G31" s="140"/>
      <c r="H31" s="140"/>
      <c r="I31" s="140"/>
      <c r="J31" s="99"/>
      <c r="K31" s="99"/>
      <c r="L31" s="99"/>
    </row>
    <row r="32" spans="1:12" ht="13.7" customHeight="1" x14ac:dyDescent="0.2">
      <c r="A32" s="99"/>
      <c r="B32" s="181"/>
      <c r="C32" s="181"/>
      <c r="D32" s="140"/>
      <c r="E32" s="140"/>
      <c r="F32" s="140"/>
      <c r="G32" s="140"/>
      <c r="H32" s="179">
        <f>SUM(H10:H29)/40</f>
        <v>15</v>
      </c>
      <c r="I32" s="140"/>
      <c r="J32" s="99"/>
      <c r="K32" s="99"/>
      <c r="L32" s="99"/>
    </row>
    <row r="33" spans="1:12" ht="13.7" customHeight="1" x14ac:dyDescent="0.2">
      <c r="A33" s="99"/>
      <c r="B33" s="181"/>
      <c r="C33" s="181"/>
      <c r="D33" s="140"/>
      <c r="E33" s="140"/>
      <c r="F33" s="140"/>
      <c r="G33" s="140"/>
      <c r="H33" s="140"/>
      <c r="I33" s="140"/>
      <c r="J33" s="99"/>
      <c r="K33" s="99"/>
      <c r="L33" s="99"/>
    </row>
    <row r="34" spans="1:12" ht="13.7" customHeight="1" x14ac:dyDescent="0.2">
      <c r="A34" s="99"/>
      <c r="B34" s="181"/>
      <c r="C34" s="181"/>
      <c r="D34" s="140"/>
      <c r="E34" s="140"/>
      <c r="F34" s="140"/>
      <c r="G34" s="140"/>
      <c r="H34" s="140"/>
      <c r="I34" s="140"/>
      <c r="J34" s="99"/>
      <c r="K34" s="99"/>
      <c r="L34" s="99"/>
    </row>
    <row r="35" spans="1:12" ht="13.7" customHeight="1" x14ac:dyDescent="0.2">
      <c r="A35" s="99"/>
      <c r="B35" s="181"/>
      <c r="C35" s="181"/>
      <c r="D35" s="140"/>
      <c r="E35" s="140"/>
      <c r="F35" s="140"/>
      <c r="G35" s="140"/>
      <c r="H35" s="140"/>
      <c r="I35" s="140"/>
      <c r="J35" s="99"/>
      <c r="K35" s="99"/>
      <c r="L35" s="99"/>
    </row>
    <row r="36" spans="1:12" ht="13.7" customHeight="1" x14ac:dyDescent="0.2">
      <c r="A36" s="99"/>
      <c r="B36" s="181"/>
      <c r="C36" s="181"/>
      <c r="D36" s="140"/>
      <c r="E36" s="140"/>
      <c r="F36" s="140"/>
      <c r="G36" s="140"/>
      <c r="H36" s="140"/>
      <c r="I36" s="140"/>
      <c r="J36" s="99"/>
      <c r="K36" s="99"/>
      <c r="L36" s="99"/>
    </row>
    <row r="37" spans="1:12" ht="13.7" customHeight="1" x14ac:dyDescent="0.2">
      <c r="A37" s="99"/>
      <c r="B37" s="181"/>
      <c r="C37" s="181"/>
      <c r="D37" s="140"/>
      <c r="E37" s="140"/>
      <c r="F37" s="140"/>
      <c r="G37" s="140"/>
      <c r="H37" s="140"/>
      <c r="I37" s="140"/>
      <c r="J37" s="99"/>
      <c r="K37" s="99"/>
      <c r="L37" s="99"/>
    </row>
    <row r="38" spans="1:12" ht="13.7" customHeight="1" x14ac:dyDescent="0.2">
      <c r="A38" s="99"/>
      <c r="B38" s="181"/>
      <c r="C38" s="181"/>
      <c r="D38" s="140"/>
      <c r="E38" s="140"/>
      <c r="F38" s="140"/>
      <c r="G38" s="140"/>
      <c r="H38" s="140"/>
      <c r="I38" s="140"/>
      <c r="J38" s="99"/>
      <c r="K38" s="99"/>
      <c r="L38" s="99"/>
    </row>
    <row r="39" spans="1:12" ht="13.7" customHeight="1" x14ac:dyDescent="0.2">
      <c r="A39" s="99"/>
      <c r="B39" s="181"/>
      <c r="C39" s="181"/>
      <c r="D39" s="140"/>
      <c r="E39" s="140"/>
      <c r="F39" s="140"/>
      <c r="G39" s="140"/>
      <c r="H39" s="140"/>
      <c r="I39" s="140"/>
      <c r="J39" s="99"/>
      <c r="K39" s="99"/>
      <c r="L39" s="99"/>
    </row>
    <row r="40" spans="1:12" ht="13.7" customHeight="1" x14ac:dyDescent="0.2">
      <c r="A40" s="99"/>
      <c r="B40" s="181"/>
      <c r="C40" s="181"/>
      <c r="D40" s="140"/>
      <c r="E40" s="140"/>
      <c r="F40" s="140"/>
      <c r="G40" s="140"/>
      <c r="H40" s="140"/>
      <c r="I40" s="140"/>
      <c r="J40" s="99"/>
      <c r="K40" s="99"/>
      <c r="L40" s="99"/>
    </row>
    <row r="41" spans="1:12" ht="13.7" customHeight="1" x14ac:dyDescent="0.2">
      <c r="A41" s="99"/>
      <c r="B41" s="181"/>
      <c r="C41" s="181"/>
      <c r="D41" s="140"/>
      <c r="E41" s="140"/>
      <c r="F41" s="140"/>
      <c r="G41" s="140"/>
      <c r="H41" s="140"/>
      <c r="I41" s="140"/>
      <c r="J41" s="99"/>
      <c r="K41" s="99"/>
      <c r="L41" s="99"/>
    </row>
    <row r="42" spans="1:12" ht="13.7" customHeight="1" x14ac:dyDescent="0.2">
      <c r="A42" s="99"/>
      <c r="B42" s="181"/>
      <c r="C42" s="181"/>
      <c r="D42" s="140"/>
      <c r="E42" s="140"/>
      <c r="F42" s="140"/>
      <c r="G42" s="140"/>
      <c r="H42" s="140"/>
      <c r="I42" s="140"/>
      <c r="J42" s="99"/>
      <c r="K42" s="99"/>
      <c r="L42" s="99"/>
    </row>
  </sheetData>
  <sortState xmlns:xlrd2="http://schemas.microsoft.com/office/spreadsheetml/2017/richdata2" ref="B25:I29">
    <sortCondition descending="1" ref="I25:I29"/>
  </sortState>
  <mergeCells count="3">
    <mergeCell ref="A5:I5"/>
    <mergeCell ref="A4:I4"/>
    <mergeCell ref="A2:I2"/>
  </mergeCells>
  <conditionalFormatting sqref="H1 G2 H3 H6:H9 H30:H42">
    <cfRule type="cellIs" dxfId="1" priority="1" stopIfTrue="1" operator="lessThan">
      <formula>32</formula>
    </cfRule>
  </conditionalFormatting>
  <conditionalFormatting sqref="H10:H29">
    <cfRule type="cellIs" dxfId="0" priority="2" stopIfTrue="1" operator="lessThan">
      <formula>32</formula>
    </cfRule>
  </conditionalFormatting>
  <pageMargins left="0.25" right="0.25" top="0.25" bottom="0.25" header="0.5" footer="0.5"/>
  <pageSetup orientation="portrait" r:id="rId1"/>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51"/>
  <sheetViews>
    <sheetView showGridLines="0" topLeftCell="A4" workbookViewId="0">
      <selection activeCell="J33" sqref="J33"/>
    </sheetView>
  </sheetViews>
  <sheetFormatPr defaultColWidth="10.85546875" defaultRowHeight="12" customHeight="1" x14ac:dyDescent="0.2"/>
  <cols>
    <col min="1" max="1" width="10.140625" style="1" customWidth="1"/>
    <col min="2" max="6" width="8.85546875" style="1" customWidth="1"/>
    <col min="7" max="7" width="11.42578125" style="1" customWidth="1"/>
    <col min="8" max="8" width="8.85546875" style="1" customWidth="1"/>
    <col min="9" max="9" width="4.7109375" style="1" customWidth="1"/>
    <col min="10" max="10" width="8.85546875" style="1" customWidth="1"/>
    <col min="11" max="11" width="10.5703125" style="1" customWidth="1"/>
    <col min="12" max="13" width="8.85546875" style="1" customWidth="1"/>
    <col min="14" max="14" width="11.42578125" style="1" customWidth="1"/>
    <col min="15" max="17" width="8.85546875" style="1" customWidth="1"/>
    <col min="18" max="256" width="10.85546875" style="1" customWidth="1"/>
  </cols>
  <sheetData>
    <row r="1" spans="1:17" ht="20.100000000000001" customHeight="1" x14ac:dyDescent="0.25">
      <c r="A1" s="369" t="s">
        <v>86</v>
      </c>
      <c r="B1" s="362"/>
      <c r="C1" s="362"/>
      <c r="D1" s="362"/>
      <c r="E1" s="362"/>
      <c r="F1" s="362"/>
      <c r="G1" s="362"/>
      <c r="H1" s="362"/>
      <c r="I1" s="362"/>
      <c r="J1" s="204" t="str">
        <f>'B Input'!D1</f>
        <v>Firebird</v>
      </c>
      <c r="K1" s="205"/>
      <c r="L1" s="206"/>
      <c r="M1" s="206"/>
      <c r="N1" s="206"/>
      <c r="O1" s="206"/>
      <c r="P1" s="206"/>
      <c r="Q1" s="206"/>
    </row>
    <row r="2" spans="1:17" ht="17.100000000000001" customHeight="1" x14ac:dyDescent="0.25">
      <c r="A2" s="370" t="str">
        <f>'B Input'!B2</f>
        <v>1/29/2023</v>
      </c>
      <c r="B2" s="371"/>
      <c r="C2" s="371"/>
      <c r="D2" s="371"/>
      <c r="E2" s="371"/>
      <c r="F2" s="371"/>
      <c r="G2" s="371"/>
      <c r="H2" s="371"/>
      <c r="I2" s="371"/>
      <c r="J2" s="371"/>
      <c r="K2" s="371"/>
      <c r="L2" s="371"/>
      <c r="M2" s="371"/>
      <c r="N2" s="371"/>
      <c r="O2" s="371"/>
      <c r="P2" s="371"/>
      <c r="Q2" s="371"/>
    </row>
    <row r="3" spans="1:17" ht="17.100000000000001" customHeight="1" x14ac:dyDescent="0.25">
      <c r="A3" s="370" t="s">
        <v>44</v>
      </c>
      <c r="B3" s="372"/>
      <c r="C3" s="372"/>
      <c r="D3" s="372"/>
      <c r="E3" s="372"/>
      <c r="F3" s="372"/>
      <c r="G3" s="372"/>
      <c r="H3" s="372"/>
      <c r="I3" s="372"/>
      <c r="J3" s="372"/>
      <c r="K3" s="372"/>
      <c r="L3" s="372"/>
      <c r="M3" s="372"/>
      <c r="N3" s="372"/>
      <c r="O3" s="372"/>
      <c r="P3" s="372"/>
      <c r="Q3" s="372"/>
    </row>
    <row r="4" spans="1:17" ht="17.100000000000001" customHeight="1" x14ac:dyDescent="0.25">
      <c r="A4" s="209"/>
      <c r="B4" s="209"/>
      <c r="C4" s="209"/>
      <c r="D4" s="209"/>
      <c r="E4" s="209"/>
      <c r="F4" s="209"/>
      <c r="G4" s="209"/>
      <c r="H4" s="209"/>
      <c r="I4" s="209"/>
      <c r="J4" s="209"/>
      <c r="K4" s="209"/>
      <c r="L4" s="209"/>
      <c r="M4" s="209"/>
      <c r="N4" s="209"/>
      <c r="O4" s="209"/>
      <c r="P4" s="209"/>
      <c r="Q4" s="206"/>
    </row>
    <row r="5" spans="1:17" ht="20.45" customHeight="1" x14ac:dyDescent="0.25">
      <c r="A5" s="209"/>
      <c r="B5" s="209"/>
      <c r="C5" s="209"/>
      <c r="D5" s="209"/>
      <c r="E5" s="210" t="s">
        <v>45</v>
      </c>
      <c r="F5" s="206"/>
      <c r="G5" s="367" t="str">
        <f>O24</f>
        <v>SPRAGUE ORANGE</v>
      </c>
      <c r="H5" s="368"/>
      <c r="I5" s="368"/>
      <c r="J5" s="368"/>
      <c r="K5" s="368"/>
      <c r="L5" s="368"/>
      <c r="M5" s="209"/>
      <c r="N5" s="209"/>
      <c r="O5" s="209"/>
      <c r="P5" s="206"/>
      <c r="Q5" s="206"/>
    </row>
    <row r="6" spans="1:17" ht="20.45" customHeight="1" x14ac:dyDescent="0.25">
      <c r="A6" s="209"/>
      <c r="B6" s="209"/>
      <c r="C6" s="209"/>
      <c r="D6" s="209"/>
      <c r="E6" s="211"/>
      <c r="F6" s="206"/>
      <c r="G6" s="212"/>
      <c r="H6" s="213"/>
      <c r="I6" s="212"/>
      <c r="J6" s="212"/>
      <c r="K6" s="212"/>
      <c r="L6" s="212"/>
      <c r="M6" s="209"/>
      <c r="N6" s="209"/>
      <c r="O6" s="209"/>
      <c r="P6" s="206"/>
      <c r="Q6" s="206"/>
    </row>
    <row r="7" spans="1:17" ht="20.45" customHeight="1" x14ac:dyDescent="0.25">
      <c r="A7" s="209"/>
      <c r="B7" s="209"/>
      <c r="C7" s="209"/>
      <c r="D7" s="209"/>
      <c r="E7" s="210" t="s">
        <v>46</v>
      </c>
      <c r="F7" s="206"/>
      <c r="G7" s="367" t="str">
        <f>O32</f>
        <v>DALLAS BOYS</v>
      </c>
      <c r="H7" s="368"/>
      <c r="I7" s="368"/>
      <c r="J7" s="368"/>
      <c r="K7" s="368"/>
      <c r="L7" s="368"/>
      <c r="M7" s="209"/>
      <c r="N7" s="209"/>
      <c r="O7" s="209"/>
      <c r="P7" s="206"/>
      <c r="Q7" s="206"/>
    </row>
    <row r="8" spans="1:17" ht="17.45" customHeight="1" x14ac:dyDescent="0.25">
      <c r="A8" s="209"/>
      <c r="B8" s="209"/>
      <c r="C8" s="209"/>
      <c r="D8" s="209"/>
      <c r="E8" s="206"/>
      <c r="F8" s="206"/>
      <c r="G8" s="214"/>
      <c r="H8" s="214"/>
      <c r="I8" s="214"/>
      <c r="J8" s="214"/>
      <c r="K8" s="214"/>
      <c r="L8" s="214"/>
      <c r="M8" s="209"/>
      <c r="N8" s="209"/>
      <c r="O8" s="209"/>
      <c r="P8" s="206"/>
      <c r="Q8" s="206"/>
    </row>
    <row r="9" spans="1:17" ht="20.45" customHeight="1" x14ac:dyDescent="0.25">
      <c r="A9" s="209"/>
      <c r="B9" s="209"/>
      <c r="C9" s="209"/>
      <c r="D9" s="209"/>
      <c r="E9" s="210" t="s">
        <v>47</v>
      </c>
      <c r="F9" s="206"/>
      <c r="G9" s="367" t="str">
        <f>IF(E14+E22&lt;450," ",IF(E14&gt;E22,C20,C12))</f>
        <v>SPRAGUE BLACK</v>
      </c>
      <c r="H9" s="368"/>
      <c r="I9" s="368"/>
      <c r="J9" s="368"/>
      <c r="K9" s="368"/>
      <c r="L9" s="368"/>
      <c r="M9" s="209"/>
      <c r="N9" s="209"/>
      <c r="O9" s="209"/>
      <c r="P9" s="206"/>
      <c r="Q9" s="206"/>
    </row>
    <row r="10" spans="1:17" ht="20.45" customHeight="1" x14ac:dyDescent="0.25">
      <c r="A10" s="209"/>
      <c r="B10" s="209"/>
      <c r="C10" s="209"/>
      <c r="D10" s="209"/>
      <c r="E10" s="211"/>
      <c r="F10" s="206"/>
      <c r="G10" s="214"/>
      <c r="H10" s="213"/>
      <c r="I10" s="214"/>
      <c r="J10" s="214"/>
      <c r="K10" s="214"/>
      <c r="L10" s="214"/>
      <c r="M10" s="209"/>
      <c r="N10" s="209"/>
      <c r="O10" s="209"/>
      <c r="P10" s="206"/>
      <c r="Q10" s="206"/>
    </row>
    <row r="11" spans="1:17" ht="17.100000000000001" customHeight="1" x14ac:dyDescent="0.25">
      <c r="A11" s="215" t="s">
        <v>48</v>
      </c>
      <c r="B11" s="209"/>
      <c r="C11" s="209"/>
      <c r="D11" s="209"/>
      <c r="E11" s="209"/>
      <c r="F11" s="209"/>
      <c r="G11" s="209"/>
      <c r="H11" s="209"/>
      <c r="I11" s="209"/>
      <c r="J11" s="206"/>
      <c r="K11" s="209"/>
      <c r="L11" s="209"/>
      <c r="M11" s="209"/>
      <c r="N11" s="206"/>
      <c r="O11" s="206"/>
      <c r="P11" s="206"/>
      <c r="Q11" s="206"/>
    </row>
    <row r="12" spans="1:17" ht="17.45" customHeight="1" x14ac:dyDescent="0.25">
      <c r="A12" s="216" t="s">
        <v>49</v>
      </c>
      <c r="B12" s="217"/>
      <c r="C12" s="365" t="str">
        <f>'B Semi'!B10</f>
        <v>SPRAGUE ORANGE</v>
      </c>
      <c r="D12" s="366"/>
      <c r="E12" s="366"/>
      <c r="F12" s="218" t="s">
        <v>50</v>
      </c>
      <c r="G12" s="205"/>
      <c r="H12" s="205"/>
      <c r="I12" s="206"/>
      <c r="J12" s="206"/>
      <c r="K12" s="206"/>
      <c r="L12" s="206"/>
      <c r="M12" s="206"/>
      <c r="N12" s="206"/>
      <c r="O12" s="206"/>
      <c r="P12" s="206"/>
      <c r="Q12" s="206"/>
    </row>
    <row r="13" spans="1:17" ht="15.6" customHeight="1" x14ac:dyDescent="0.2">
      <c r="A13" s="214"/>
      <c r="B13" s="214"/>
      <c r="C13" s="214"/>
      <c r="D13" s="214"/>
      <c r="E13" s="214"/>
      <c r="F13" s="219"/>
      <c r="G13" s="220"/>
      <c r="H13" s="205"/>
      <c r="I13" s="205"/>
      <c r="J13" s="206"/>
      <c r="K13" s="206"/>
      <c r="L13" s="206"/>
      <c r="M13" s="206"/>
      <c r="N13" s="206"/>
      <c r="O13" s="206"/>
      <c r="P13" s="206"/>
      <c r="Q13" s="206"/>
    </row>
    <row r="14" spans="1:17" ht="15" customHeight="1" x14ac:dyDescent="0.2">
      <c r="A14" s="221">
        <v>148</v>
      </c>
      <c r="B14" s="222" t="s">
        <v>51</v>
      </c>
      <c r="C14" s="221">
        <v>208</v>
      </c>
      <c r="D14" s="222" t="s">
        <v>52</v>
      </c>
      <c r="E14" s="221">
        <f>A14+C14</f>
        <v>356</v>
      </c>
      <c r="F14" s="223"/>
      <c r="G14" s="220"/>
      <c r="H14" s="205"/>
      <c r="I14" s="205"/>
      <c r="J14" s="206"/>
      <c r="K14" s="206"/>
      <c r="L14" s="206"/>
      <c r="M14" s="206"/>
      <c r="N14" s="206"/>
      <c r="O14" s="206"/>
      <c r="P14" s="206"/>
      <c r="Q14" s="206"/>
    </row>
    <row r="15" spans="1:17" ht="15" customHeight="1" x14ac:dyDescent="0.2">
      <c r="A15" s="224" t="s">
        <v>53</v>
      </c>
      <c r="B15" s="225"/>
      <c r="C15" s="224" t="s">
        <v>54</v>
      </c>
      <c r="D15" s="225"/>
      <c r="E15" s="224" t="s">
        <v>33</v>
      </c>
      <c r="F15" s="223"/>
      <c r="G15" s="220"/>
      <c r="H15" s="205"/>
      <c r="I15" s="205"/>
      <c r="J15" s="206"/>
      <c r="K15" s="206"/>
      <c r="L15" s="206"/>
      <c r="M15" s="206"/>
      <c r="N15" s="205"/>
      <c r="O15" s="206"/>
      <c r="P15" s="206"/>
      <c r="Q15" s="206"/>
    </row>
    <row r="16" spans="1:17" ht="17.45" customHeight="1" x14ac:dyDescent="0.25">
      <c r="A16" s="206"/>
      <c r="B16" s="206"/>
      <c r="C16" s="206"/>
      <c r="D16" s="206"/>
      <c r="E16" s="206"/>
      <c r="F16" s="223"/>
      <c r="G16" s="226"/>
      <c r="H16" s="365" t="str">
        <f>IF(E14+E22&lt;450," ",IF(E14&gt;E22,C12,C20))</f>
        <v>SPRAGUE ORANGE</v>
      </c>
      <c r="I16" s="366"/>
      <c r="J16" s="366"/>
      <c r="K16" s="366"/>
      <c r="L16" s="366"/>
      <c r="M16" s="227"/>
      <c r="N16" s="205"/>
      <c r="O16" s="206"/>
      <c r="P16" s="206"/>
      <c r="Q16" s="206"/>
    </row>
    <row r="17" spans="1:17" ht="15.6" customHeight="1" x14ac:dyDescent="0.2">
      <c r="A17" s="228" t="s">
        <v>55</v>
      </c>
      <c r="B17" s="206"/>
      <c r="C17" s="206"/>
      <c r="D17" s="206"/>
      <c r="E17" s="206"/>
      <c r="F17" s="223"/>
      <c r="G17" s="229"/>
      <c r="H17" s="212"/>
      <c r="I17" s="212"/>
      <c r="J17" s="214"/>
      <c r="K17" s="214"/>
      <c r="L17" s="212"/>
      <c r="M17" s="230"/>
      <c r="N17" s="220"/>
      <c r="O17" s="206"/>
      <c r="P17" s="206"/>
      <c r="Q17" s="206"/>
    </row>
    <row r="18" spans="1:17" ht="15" customHeight="1" x14ac:dyDescent="0.2">
      <c r="A18" s="206"/>
      <c r="B18" s="206"/>
      <c r="C18" s="206"/>
      <c r="D18" s="206"/>
      <c r="E18" s="206"/>
      <c r="F18" s="223"/>
      <c r="G18" s="220"/>
      <c r="H18" s="221">
        <v>167</v>
      </c>
      <c r="I18" s="222" t="s">
        <v>51</v>
      </c>
      <c r="J18" s="221">
        <v>203</v>
      </c>
      <c r="K18" s="222" t="s">
        <v>52</v>
      </c>
      <c r="L18" s="221">
        <f>H18+J18</f>
        <v>370</v>
      </c>
      <c r="M18" s="231"/>
      <c r="N18" s="220"/>
      <c r="O18" s="206"/>
      <c r="P18" s="206"/>
      <c r="Q18" s="206"/>
    </row>
    <row r="19" spans="1:17" ht="15.95" customHeight="1" x14ac:dyDescent="0.2">
      <c r="A19" s="215" t="s">
        <v>48</v>
      </c>
      <c r="B19" s="206"/>
      <c r="C19" s="206"/>
      <c r="D19" s="206"/>
      <c r="E19" s="206"/>
      <c r="F19" s="223"/>
      <c r="G19" s="220"/>
      <c r="H19" s="224" t="s">
        <v>53</v>
      </c>
      <c r="I19" s="225"/>
      <c r="J19" s="224" t="s">
        <v>54</v>
      </c>
      <c r="K19" s="225"/>
      <c r="L19" s="224" t="s">
        <v>33</v>
      </c>
      <c r="M19" s="231"/>
      <c r="N19" s="220"/>
      <c r="O19" s="206"/>
      <c r="P19" s="206"/>
      <c r="Q19" s="206"/>
    </row>
    <row r="20" spans="1:17" ht="17.45" customHeight="1" x14ac:dyDescent="0.25">
      <c r="A20" s="216" t="s">
        <v>56</v>
      </c>
      <c r="B20" s="217"/>
      <c r="C20" s="365" t="str">
        <f>'B Semi'!B11</f>
        <v>SPRAGUE BLACK</v>
      </c>
      <c r="D20" s="366"/>
      <c r="E20" s="366"/>
      <c r="F20" s="232"/>
      <c r="G20" s="220"/>
      <c r="H20" s="205"/>
      <c r="I20" s="205"/>
      <c r="J20" s="206"/>
      <c r="K20" s="206"/>
      <c r="L20" s="205"/>
      <c r="M20" s="231"/>
      <c r="N20" s="233"/>
      <c r="O20" s="206"/>
      <c r="P20" s="206"/>
      <c r="Q20" s="206"/>
    </row>
    <row r="21" spans="1:17" ht="15.6" customHeight="1" x14ac:dyDescent="0.2">
      <c r="A21" s="214"/>
      <c r="B21" s="214"/>
      <c r="C21" s="214"/>
      <c r="D21" s="214"/>
      <c r="E21" s="214"/>
      <c r="F21" s="214"/>
      <c r="G21" s="205"/>
      <c r="H21" s="205"/>
      <c r="I21" s="206"/>
      <c r="J21" s="206"/>
      <c r="K21" s="206"/>
      <c r="L21" s="205"/>
      <c r="M21" s="231"/>
      <c r="N21" s="220"/>
      <c r="O21" s="206"/>
      <c r="P21" s="206"/>
      <c r="Q21" s="206"/>
    </row>
    <row r="22" spans="1:17" ht="15" customHeight="1" x14ac:dyDescent="0.2">
      <c r="A22" s="221">
        <v>140</v>
      </c>
      <c r="B22" s="222" t="s">
        <v>51</v>
      </c>
      <c r="C22" s="221">
        <v>156</v>
      </c>
      <c r="D22" s="222" t="s">
        <v>52</v>
      </c>
      <c r="E22" s="221">
        <f>A22+C22</f>
        <v>296</v>
      </c>
      <c r="F22" s="206"/>
      <c r="G22" s="206"/>
      <c r="H22" s="206"/>
      <c r="I22" s="206"/>
      <c r="J22" s="206"/>
      <c r="K22" s="206"/>
      <c r="L22" s="205"/>
      <c r="M22" s="231"/>
      <c r="N22" s="220"/>
      <c r="O22" s="206"/>
      <c r="P22" s="206"/>
      <c r="Q22" s="206"/>
    </row>
    <row r="23" spans="1:17" ht="15" customHeight="1" x14ac:dyDescent="0.2">
      <c r="A23" s="224" t="s">
        <v>53</v>
      </c>
      <c r="B23" s="225"/>
      <c r="C23" s="224" t="s">
        <v>54</v>
      </c>
      <c r="D23" s="225"/>
      <c r="E23" s="224" t="s">
        <v>33</v>
      </c>
      <c r="F23" s="206"/>
      <c r="G23" s="206"/>
      <c r="H23" s="206"/>
      <c r="I23" s="206"/>
      <c r="J23" s="206"/>
      <c r="K23" s="206"/>
      <c r="L23" s="206"/>
      <c r="M23" s="223"/>
      <c r="N23" s="220"/>
      <c r="O23" s="206"/>
      <c r="P23" s="206"/>
      <c r="Q23" s="206"/>
    </row>
    <row r="24" spans="1:17" ht="17.45" customHeight="1" x14ac:dyDescent="0.25">
      <c r="A24" s="234"/>
      <c r="B24" s="209"/>
      <c r="C24" s="209"/>
      <c r="D24" s="209"/>
      <c r="E24" s="209"/>
      <c r="F24" s="209"/>
      <c r="G24" s="205"/>
      <c r="H24" s="205"/>
      <c r="I24" s="206"/>
      <c r="J24" s="206"/>
      <c r="K24" s="206"/>
      <c r="L24" s="206"/>
      <c r="M24" s="231"/>
      <c r="N24" s="235" t="s">
        <v>57</v>
      </c>
      <c r="O24" s="365" t="str">
        <f>IF(L18+L32&lt;450," ",IF(L18&gt;L32,H16,I30))</f>
        <v>SPRAGUE ORANGE</v>
      </c>
      <c r="P24" s="366"/>
      <c r="Q24" s="366"/>
    </row>
    <row r="25" spans="1:17" ht="17.45" customHeight="1" x14ac:dyDescent="0.25">
      <c r="A25" s="234"/>
      <c r="B25" s="209"/>
      <c r="C25" s="236"/>
      <c r="D25" s="237"/>
      <c r="E25" s="237"/>
      <c r="F25" s="238"/>
      <c r="G25" s="205"/>
      <c r="H25" s="205"/>
      <c r="I25" s="206"/>
      <c r="J25" s="206"/>
      <c r="K25" s="206"/>
      <c r="L25" s="206"/>
      <c r="M25" s="231"/>
      <c r="N25" s="229"/>
      <c r="O25" s="212"/>
      <c r="P25" s="212"/>
      <c r="Q25" s="212"/>
    </row>
    <row r="26" spans="1:17" ht="15" customHeight="1" x14ac:dyDescent="0.2">
      <c r="A26" s="205"/>
      <c r="B26" s="205"/>
      <c r="C26" s="205"/>
      <c r="D26" s="205"/>
      <c r="E26" s="205"/>
      <c r="F26" s="205"/>
      <c r="G26" s="205"/>
      <c r="H26" s="205"/>
      <c r="I26" s="206"/>
      <c r="J26" s="206"/>
      <c r="K26" s="206"/>
      <c r="L26" s="206"/>
      <c r="M26" s="231"/>
      <c r="N26" s="233"/>
      <c r="O26" s="206"/>
      <c r="P26" s="206"/>
      <c r="Q26" s="206"/>
    </row>
    <row r="27" spans="1:17" ht="15" customHeight="1" x14ac:dyDescent="0.2">
      <c r="A27" s="239"/>
      <c r="B27" s="239"/>
      <c r="C27" s="239"/>
      <c r="D27" s="239"/>
      <c r="E27" s="239"/>
      <c r="F27" s="205"/>
      <c r="G27" s="205"/>
      <c r="H27" s="206"/>
      <c r="I27" s="206"/>
      <c r="J27" s="206"/>
      <c r="K27" s="206"/>
      <c r="L27" s="206"/>
      <c r="M27" s="231"/>
      <c r="N27" s="233"/>
      <c r="O27" s="206"/>
      <c r="P27" s="206"/>
      <c r="Q27" s="206"/>
    </row>
    <row r="28" spans="1:17" ht="15" customHeight="1" x14ac:dyDescent="0.2">
      <c r="A28" s="240"/>
      <c r="B28" s="225"/>
      <c r="C28" s="240"/>
      <c r="D28" s="225"/>
      <c r="E28" s="240"/>
      <c r="F28" s="205"/>
      <c r="G28" s="206"/>
      <c r="H28" s="206"/>
      <c r="I28" s="206"/>
      <c r="J28" s="206"/>
      <c r="K28" s="206"/>
      <c r="L28" s="206"/>
      <c r="M28" s="231"/>
      <c r="N28" s="233"/>
      <c r="O28" s="206"/>
      <c r="P28" s="206"/>
      <c r="Q28" s="206"/>
    </row>
    <row r="29" spans="1:17" ht="17.100000000000001" customHeight="1" x14ac:dyDescent="0.25">
      <c r="A29" s="205"/>
      <c r="B29" s="205"/>
      <c r="C29" s="205"/>
      <c r="D29" s="205"/>
      <c r="E29" s="205"/>
      <c r="F29" s="205"/>
      <c r="G29" s="215" t="s">
        <v>48</v>
      </c>
      <c r="H29" s="209"/>
      <c r="I29" s="209"/>
      <c r="J29" s="209"/>
      <c r="K29" s="209"/>
      <c r="L29" s="209"/>
      <c r="M29" s="231"/>
      <c r="N29" s="233"/>
      <c r="O29" s="206"/>
      <c r="P29" s="206"/>
      <c r="Q29" s="206"/>
    </row>
    <row r="30" spans="1:17" ht="17.45" customHeight="1" x14ac:dyDescent="0.25">
      <c r="A30" s="241"/>
      <c r="B30" s="205"/>
      <c r="C30" s="205"/>
      <c r="D30" s="205"/>
      <c r="E30" s="205"/>
      <c r="F30" s="205"/>
      <c r="G30" s="242" t="s">
        <v>57</v>
      </c>
      <c r="H30" s="243"/>
      <c r="I30" s="365" t="str">
        <f>'B Semi'!B9</f>
        <v>DALLAS BOYS</v>
      </c>
      <c r="J30" s="366"/>
      <c r="K30" s="366"/>
      <c r="L30" s="244" t="s">
        <v>50</v>
      </c>
      <c r="M30" s="232"/>
      <c r="N30" s="233"/>
      <c r="O30" s="206"/>
      <c r="P30" s="206"/>
      <c r="Q30" s="206"/>
    </row>
    <row r="31" spans="1:17" ht="15.6" customHeight="1" x14ac:dyDescent="0.2">
      <c r="A31" s="205"/>
      <c r="B31" s="205"/>
      <c r="C31" s="205"/>
      <c r="D31" s="205"/>
      <c r="E31" s="205"/>
      <c r="F31" s="205"/>
      <c r="G31" s="214"/>
      <c r="H31" s="212"/>
      <c r="I31" s="212"/>
      <c r="J31" s="212"/>
      <c r="K31" s="214"/>
      <c r="L31" s="212"/>
      <c r="M31" s="212"/>
      <c r="N31" s="206"/>
      <c r="O31" s="206"/>
      <c r="P31" s="206"/>
      <c r="Q31" s="206"/>
    </row>
    <row r="32" spans="1:17" ht="17.45" customHeight="1" x14ac:dyDescent="0.25">
      <c r="A32" s="234"/>
      <c r="B32" s="205"/>
      <c r="C32" s="205"/>
      <c r="D32" s="205"/>
      <c r="E32" s="205"/>
      <c r="F32" s="205"/>
      <c r="G32" s="206"/>
      <c r="H32" s="221">
        <v>189</v>
      </c>
      <c r="I32" s="222" t="s">
        <v>51</v>
      </c>
      <c r="J32" s="221">
        <v>179</v>
      </c>
      <c r="K32" s="222" t="s">
        <v>52</v>
      </c>
      <c r="L32" s="221">
        <f>H32+J32</f>
        <v>368</v>
      </c>
      <c r="M32" s="205"/>
      <c r="N32" s="218" t="s">
        <v>58</v>
      </c>
      <c r="O32" s="365" t="str">
        <f>IF(L18+L32&lt;450," ",IF(L18&lt;L32,H16,I30))</f>
        <v>DALLAS BOYS</v>
      </c>
      <c r="P32" s="366"/>
      <c r="Q32" s="366"/>
    </row>
    <row r="33" spans="1:17" ht="17.45" customHeight="1" x14ac:dyDescent="0.25">
      <c r="A33" s="245"/>
      <c r="B33" s="205"/>
      <c r="C33" s="211"/>
      <c r="D33" s="246"/>
      <c r="E33" s="246"/>
      <c r="F33" s="205"/>
      <c r="G33" s="206"/>
      <c r="H33" s="224" t="s">
        <v>53</v>
      </c>
      <c r="I33" s="225"/>
      <c r="J33" s="224" t="s">
        <v>54</v>
      </c>
      <c r="K33" s="225"/>
      <c r="L33" s="224" t="s">
        <v>33</v>
      </c>
      <c r="M33" s="205"/>
      <c r="N33" s="212"/>
      <c r="O33" s="214"/>
      <c r="P33" s="214"/>
      <c r="Q33" s="214"/>
    </row>
    <row r="34" spans="1:17" ht="13.7" customHeight="1" x14ac:dyDescent="0.2">
      <c r="A34" s="201"/>
      <c r="B34" s="201"/>
      <c r="C34" s="201"/>
      <c r="D34" s="201"/>
      <c r="E34" s="201"/>
      <c r="F34" s="201"/>
      <c r="G34" s="99"/>
      <c r="H34" s="99"/>
      <c r="I34" s="99"/>
      <c r="J34" s="99"/>
      <c r="K34" s="99"/>
      <c r="L34" s="99"/>
      <c r="M34" s="99"/>
      <c r="N34" s="99"/>
      <c r="O34" s="99"/>
      <c r="P34" s="99"/>
      <c r="Q34" s="99"/>
    </row>
    <row r="35" spans="1:17" ht="13.7" customHeight="1" x14ac:dyDescent="0.2">
      <c r="A35" s="192"/>
      <c r="B35" s="192"/>
      <c r="C35" s="192"/>
      <c r="D35" s="192"/>
      <c r="E35" s="192"/>
      <c r="F35" s="201"/>
      <c r="G35" s="99"/>
      <c r="H35" s="99"/>
      <c r="I35" s="99"/>
      <c r="J35" s="99"/>
      <c r="K35" s="99"/>
      <c r="L35" s="99"/>
      <c r="M35" s="99"/>
      <c r="N35" s="99"/>
      <c r="O35" s="99"/>
      <c r="P35" s="99"/>
      <c r="Q35" s="99"/>
    </row>
    <row r="36" spans="1:17" ht="13.7" customHeight="1" x14ac:dyDescent="0.2">
      <c r="A36" s="247"/>
      <c r="B36" s="248"/>
      <c r="C36" s="247"/>
      <c r="D36" s="248"/>
      <c r="E36" s="247"/>
      <c r="F36" s="201"/>
      <c r="G36" s="99"/>
      <c r="H36" s="99"/>
      <c r="I36" s="99"/>
      <c r="J36" s="99"/>
      <c r="K36" s="99"/>
      <c r="L36" s="99"/>
      <c r="M36" s="99"/>
      <c r="N36" s="99"/>
      <c r="O36" s="99"/>
      <c r="P36" s="99"/>
      <c r="Q36" s="99"/>
    </row>
    <row r="37" spans="1:17" ht="13.7" customHeight="1" x14ac:dyDescent="0.2">
      <c r="A37" s="99"/>
      <c r="B37" s="99"/>
      <c r="C37" s="99"/>
      <c r="D37" s="99"/>
      <c r="E37" s="99"/>
      <c r="F37" s="99"/>
      <c r="G37" s="99"/>
      <c r="H37" s="99"/>
      <c r="I37" s="99"/>
      <c r="J37" s="99"/>
      <c r="K37" s="99"/>
      <c r="L37" s="99"/>
      <c r="M37" s="99"/>
      <c r="N37" s="99"/>
      <c r="O37" s="99"/>
      <c r="P37" s="99"/>
      <c r="Q37" s="99"/>
    </row>
    <row r="38" spans="1:17" ht="13.7" customHeight="1" x14ac:dyDescent="0.2">
      <c r="A38" s="99"/>
      <c r="B38" s="99"/>
      <c r="C38" s="99"/>
      <c r="D38" s="99"/>
      <c r="E38" s="99"/>
      <c r="F38" s="99"/>
      <c r="G38" s="99"/>
      <c r="H38" s="99"/>
      <c r="I38" s="99"/>
      <c r="J38" s="99"/>
      <c r="K38" s="99"/>
      <c r="L38" s="99"/>
      <c r="M38" s="99"/>
      <c r="N38" s="99"/>
      <c r="O38" s="99"/>
      <c r="P38" s="99"/>
      <c r="Q38" s="99"/>
    </row>
    <row r="39" spans="1:17" ht="16.7" customHeight="1" x14ac:dyDescent="0.25">
      <c r="A39" s="99"/>
      <c r="B39" s="99"/>
      <c r="C39" s="99"/>
      <c r="D39" s="99"/>
      <c r="E39" s="99"/>
      <c r="F39" s="99"/>
      <c r="G39" s="99"/>
      <c r="H39" s="249"/>
      <c r="I39" s="208"/>
      <c r="J39" s="208"/>
      <c r="K39" s="208"/>
      <c r="L39" s="208"/>
      <c r="M39" s="208"/>
      <c r="N39" s="99"/>
      <c r="O39" s="99"/>
      <c r="P39" s="99"/>
      <c r="Q39" s="99"/>
    </row>
    <row r="40" spans="1:17" ht="16.7" customHeight="1" x14ac:dyDescent="0.25">
      <c r="A40" s="99"/>
      <c r="B40" s="99"/>
      <c r="C40" s="99"/>
      <c r="D40" s="99"/>
      <c r="E40" s="99"/>
      <c r="F40" s="99"/>
      <c r="G40" s="201"/>
      <c r="H40" s="237"/>
      <c r="I40" s="237"/>
      <c r="J40" s="237"/>
      <c r="K40" s="237"/>
      <c r="L40" s="237"/>
      <c r="M40" s="201"/>
      <c r="N40" s="201"/>
      <c r="O40" s="201"/>
      <c r="P40" s="201"/>
      <c r="Q40" s="201"/>
    </row>
    <row r="41" spans="1:17" ht="13.7" customHeight="1" x14ac:dyDescent="0.2">
      <c r="A41" s="99"/>
      <c r="B41" s="99"/>
      <c r="C41" s="99"/>
      <c r="D41" s="99"/>
      <c r="E41" s="99"/>
      <c r="F41" s="99"/>
      <c r="G41" s="201"/>
      <c r="H41" s="201"/>
      <c r="I41" s="201"/>
      <c r="J41" s="201"/>
      <c r="K41" s="201"/>
      <c r="L41" s="201"/>
      <c r="M41" s="201"/>
      <c r="N41" s="201"/>
      <c r="O41" s="201"/>
      <c r="P41" s="201"/>
      <c r="Q41" s="201"/>
    </row>
    <row r="42" spans="1:17" ht="13.7" customHeight="1" x14ac:dyDescent="0.2">
      <c r="A42" s="99"/>
      <c r="B42" s="99"/>
      <c r="C42" s="99"/>
      <c r="D42" s="99"/>
      <c r="E42" s="99"/>
      <c r="F42" s="99"/>
      <c r="G42" s="201"/>
      <c r="H42" s="192"/>
      <c r="I42" s="192"/>
      <c r="J42" s="192"/>
      <c r="K42" s="192"/>
      <c r="L42" s="192"/>
      <c r="M42" s="201"/>
      <c r="N42" s="201"/>
      <c r="O42" s="201"/>
      <c r="P42" s="201"/>
      <c r="Q42" s="201"/>
    </row>
    <row r="43" spans="1:17" ht="13.7" customHeight="1" x14ac:dyDescent="0.2">
      <c r="A43" s="99"/>
      <c r="B43" s="99"/>
      <c r="C43" s="99"/>
      <c r="D43" s="99"/>
      <c r="E43" s="99"/>
      <c r="F43" s="99"/>
      <c r="G43" s="201"/>
      <c r="H43" s="247"/>
      <c r="I43" s="248"/>
      <c r="J43" s="247"/>
      <c r="K43" s="248"/>
      <c r="L43" s="247"/>
      <c r="M43" s="201"/>
      <c r="N43" s="201"/>
      <c r="O43" s="201"/>
      <c r="P43" s="201"/>
      <c r="Q43" s="201"/>
    </row>
    <row r="44" spans="1:17" ht="16.7" customHeight="1" x14ac:dyDescent="0.25">
      <c r="A44" s="99"/>
      <c r="B44" s="99"/>
      <c r="C44" s="99"/>
      <c r="D44" s="99"/>
      <c r="E44" s="99"/>
      <c r="F44" s="99"/>
      <c r="G44" s="201"/>
      <c r="H44" s="201"/>
      <c r="I44" s="201"/>
      <c r="J44" s="201"/>
      <c r="K44" s="201"/>
      <c r="L44" s="201"/>
      <c r="M44" s="201"/>
      <c r="N44" s="201"/>
      <c r="O44" s="237"/>
      <c r="P44" s="237"/>
      <c r="Q44" s="237"/>
    </row>
    <row r="45" spans="1:17" ht="13.7" customHeight="1" x14ac:dyDescent="0.2">
      <c r="A45" s="99"/>
      <c r="B45" s="99"/>
      <c r="C45" s="99"/>
      <c r="D45" s="99"/>
      <c r="E45" s="99"/>
      <c r="F45" s="99"/>
      <c r="G45" s="201"/>
      <c r="H45" s="201"/>
      <c r="I45" s="201"/>
      <c r="J45" s="201"/>
      <c r="K45" s="201"/>
      <c r="L45" s="201"/>
      <c r="M45" s="201"/>
      <c r="N45" s="201"/>
      <c r="O45" s="201"/>
      <c r="P45" s="201"/>
      <c r="Q45" s="201"/>
    </row>
    <row r="46" spans="1:17" ht="13.7" customHeight="1" x14ac:dyDescent="0.2">
      <c r="A46" s="99"/>
      <c r="B46" s="99"/>
      <c r="C46" s="99"/>
      <c r="D46" s="99"/>
      <c r="E46" s="99"/>
      <c r="F46" s="99"/>
      <c r="G46" s="201"/>
      <c r="H46" s="201"/>
      <c r="I46" s="201"/>
      <c r="J46" s="201"/>
      <c r="K46" s="201"/>
      <c r="L46" s="201"/>
      <c r="M46" s="201"/>
      <c r="N46" s="201"/>
      <c r="O46" s="201"/>
      <c r="P46" s="201"/>
      <c r="Q46" s="201"/>
    </row>
    <row r="47" spans="1:17" ht="14.65" customHeight="1" x14ac:dyDescent="0.2">
      <c r="A47" s="99"/>
      <c r="B47" s="99"/>
      <c r="C47" s="99"/>
      <c r="D47" s="99"/>
      <c r="E47" s="99"/>
      <c r="F47" s="99"/>
      <c r="G47" s="201"/>
      <c r="H47" s="249"/>
      <c r="I47" s="201"/>
      <c r="J47" s="201"/>
      <c r="K47" s="201"/>
      <c r="L47" s="201"/>
      <c r="M47" s="201"/>
      <c r="N47" s="201"/>
      <c r="O47" s="201"/>
      <c r="P47" s="201"/>
      <c r="Q47" s="201"/>
    </row>
    <row r="48" spans="1:17" ht="16.7" customHeight="1" x14ac:dyDescent="0.25">
      <c r="A48" s="99"/>
      <c r="B48" s="99"/>
      <c r="C48" s="99"/>
      <c r="D48" s="99"/>
      <c r="E48" s="99"/>
      <c r="F48" s="99"/>
      <c r="G48" s="201"/>
      <c r="H48" s="237"/>
      <c r="I48" s="237"/>
      <c r="J48" s="237"/>
      <c r="K48" s="237"/>
      <c r="L48" s="237"/>
      <c r="M48" s="201"/>
      <c r="N48" s="201"/>
      <c r="O48" s="201"/>
      <c r="P48" s="201"/>
      <c r="Q48" s="201"/>
    </row>
    <row r="49" spans="1:17" ht="13.7" customHeight="1" x14ac:dyDescent="0.2">
      <c r="A49" s="99"/>
      <c r="B49" s="99"/>
      <c r="C49" s="99"/>
      <c r="D49" s="99"/>
      <c r="E49" s="99"/>
      <c r="F49" s="99"/>
      <c r="G49" s="201"/>
      <c r="H49" s="201"/>
      <c r="I49" s="201"/>
      <c r="J49" s="201"/>
      <c r="K49" s="201"/>
      <c r="L49" s="201"/>
      <c r="M49" s="201"/>
      <c r="N49" s="201"/>
      <c r="O49" s="201"/>
      <c r="P49" s="201"/>
      <c r="Q49" s="201"/>
    </row>
    <row r="50" spans="1:17" ht="16.7" customHeight="1" x14ac:dyDescent="0.25">
      <c r="A50" s="99"/>
      <c r="B50" s="99"/>
      <c r="C50" s="99"/>
      <c r="D50" s="99"/>
      <c r="E50" s="99"/>
      <c r="F50" s="99"/>
      <c r="G50" s="201"/>
      <c r="H50" s="192"/>
      <c r="I50" s="192"/>
      <c r="J50" s="192"/>
      <c r="K50" s="192"/>
      <c r="L50" s="192"/>
      <c r="M50" s="201"/>
      <c r="N50" s="201"/>
      <c r="O50" s="237"/>
      <c r="P50" s="237"/>
      <c r="Q50" s="237"/>
    </row>
    <row r="51" spans="1:17" ht="13.7" customHeight="1" x14ac:dyDescent="0.2">
      <c r="A51" s="99"/>
      <c r="B51" s="99"/>
      <c r="C51" s="99"/>
      <c r="D51" s="99"/>
      <c r="E51" s="99"/>
      <c r="F51" s="99"/>
      <c r="G51" s="201"/>
      <c r="H51" s="247"/>
      <c r="I51" s="248"/>
      <c r="J51" s="247"/>
      <c r="K51" s="248"/>
      <c r="L51" s="247"/>
      <c r="M51" s="201"/>
      <c r="N51" s="201"/>
      <c r="O51" s="201"/>
      <c r="P51" s="201"/>
      <c r="Q51" s="201"/>
    </row>
  </sheetData>
  <mergeCells count="12">
    <mergeCell ref="A1:I1"/>
    <mergeCell ref="A2:Q2"/>
    <mergeCell ref="C20:E20"/>
    <mergeCell ref="A3:Q3"/>
    <mergeCell ref="O24:Q24"/>
    <mergeCell ref="G7:L7"/>
    <mergeCell ref="C12:E12"/>
    <mergeCell ref="I30:K30"/>
    <mergeCell ref="G5:L5"/>
    <mergeCell ref="H16:L16"/>
    <mergeCell ref="G9:L9"/>
    <mergeCell ref="O32:Q32"/>
  </mergeCells>
  <pageMargins left="0.25" right="0.25" top="0.5" bottom="0.5" header="0.5" footer="0.5"/>
  <pageSetup scale="85" orientation="landscape" horizontalDpi="4294967293" r:id="rId1"/>
  <headerFooter>
    <oddFooter>&amp;C&amp;"Helvetica,Regular"&amp;12&amp;K000000&amp;P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9"/>
  <sheetViews>
    <sheetView showGridLines="0" topLeftCell="A13" workbookViewId="0">
      <selection activeCell="J33" sqref="J33"/>
    </sheetView>
  </sheetViews>
  <sheetFormatPr defaultColWidth="10.85546875" defaultRowHeight="12" customHeight="1" x14ac:dyDescent="0.2"/>
  <cols>
    <col min="1" max="1" width="10.140625" style="1" customWidth="1"/>
    <col min="2" max="4" width="8.85546875" style="1" customWidth="1"/>
    <col min="5" max="5" width="12.140625" style="1" customWidth="1"/>
    <col min="6" max="6" width="8.85546875" style="1" customWidth="1"/>
    <col min="7" max="7" width="11.42578125" style="1" customWidth="1"/>
    <col min="8" max="8" width="8.85546875" style="1" customWidth="1"/>
    <col min="9" max="9" width="4.7109375" style="1" customWidth="1"/>
    <col min="10" max="10" width="8.85546875" style="1" customWidth="1"/>
    <col min="11" max="11" width="4.7109375" style="1" customWidth="1"/>
    <col min="12" max="13" width="8.85546875" style="1" customWidth="1"/>
    <col min="14" max="14" width="11.42578125" style="1" customWidth="1"/>
    <col min="15" max="17" width="8.85546875" style="1" customWidth="1"/>
    <col min="18" max="256" width="10.85546875" style="1" customWidth="1"/>
  </cols>
  <sheetData>
    <row r="1" spans="1:17" ht="20.100000000000001" customHeight="1" x14ac:dyDescent="0.25">
      <c r="A1" s="369" t="s">
        <v>86</v>
      </c>
      <c r="B1" s="362"/>
      <c r="C1" s="362"/>
      <c r="D1" s="362"/>
      <c r="E1" s="362"/>
      <c r="F1" s="362"/>
      <c r="G1" s="362"/>
      <c r="H1" s="362"/>
      <c r="I1" s="362"/>
      <c r="J1" s="250" t="str">
        <f>'G Input'!D1</f>
        <v>Firebird</v>
      </c>
      <c r="K1" s="205"/>
      <c r="L1" s="206"/>
      <c r="M1" s="206"/>
      <c r="N1" s="206"/>
      <c r="O1" s="206"/>
      <c r="P1" s="206"/>
      <c r="Q1" s="206"/>
    </row>
    <row r="2" spans="1:17" ht="17.100000000000001" customHeight="1" x14ac:dyDescent="0.25">
      <c r="A2" s="370" t="str">
        <f>'G Input'!B2</f>
        <v>1/29/2023</v>
      </c>
      <c r="B2" s="371"/>
      <c r="C2" s="371"/>
      <c r="D2" s="371"/>
      <c r="E2" s="371"/>
      <c r="F2" s="371"/>
      <c r="G2" s="371"/>
      <c r="H2" s="371"/>
      <c r="I2" s="371"/>
      <c r="J2" s="371"/>
      <c r="K2" s="371"/>
      <c r="L2" s="371"/>
      <c r="M2" s="371"/>
      <c r="N2" s="371"/>
      <c r="O2" s="371"/>
      <c r="P2" s="371"/>
      <c r="Q2" s="371"/>
    </row>
    <row r="3" spans="1:17" ht="17.100000000000001" customHeight="1" x14ac:dyDescent="0.25">
      <c r="A3" s="370" t="s">
        <v>59</v>
      </c>
      <c r="B3" s="372"/>
      <c r="C3" s="372"/>
      <c r="D3" s="372"/>
      <c r="E3" s="372"/>
      <c r="F3" s="372"/>
      <c r="G3" s="372"/>
      <c r="H3" s="372"/>
      <c r="I3" s="372"/>
      <c r="J3" s="372"/>
      <c r="K3" s="372"/>
      <c r="L3" s="372"/>
      <c r="M3" s="372"/>
      <c r="N3" s="372"/>
      <c r="O3" s="372"/>
      <c r="P3" s="372"/>
      <c r="Q3" s="372"/>
    </row>
    <row r="4" spans="1:17" ht="17.100000000000001" customHeight="1" x14ac:dyDescent="0.25">
      <c r="A4" s="209"/>
      <c r="B4" s="209"/>
      <c r="C4" s="209"/>
      <c r="D4" s="209"/>
      <c r="E4" s="209"/>
      <c r="F4" s="209"/>
      <c r="G4" s="209"/>
      <c r="H4" s="209"/>
      <c r="I4" s="209"/>
      <c r="J4" s="209"/>
      <c r="K4" s="209"/>
      <c r="L4" s="209"/>
      <c r="M4" s="209"/>
      <c r="N4" s="209"/>
      <c r="O4" s="209"/>
      <c r="P4" s="209"/>
      <c r="Q4" s="206"/>
    </row>
    <row r="5" spans="1:17" ht="20.45" customHeight="1" x14ac:dyDescent="0.25">
      <c r="A5" s="209"/>
      <c r="B5" s="209"/>
      <c r="C5" s="209"/>
      <c r="D5" s="209"/>
      <c r="E5" s="210" t="s">
        <v>45</v>
      </c>
      <c r="F5" s="206"/>
      <c r="G5" s="367" t="str">
        <f>O24</f>
        <v>DALLAS GIRLS</v>
      </c>
      <c r="H5" s="368"/>
      <c r="I5" s="368"/>
      <c r="J5" s="368"/>
      <c r="K5" s="368"/>
      <c r="L5" s="368"/>
      <c r="M5" s="209"/>
      <c r="N5" s="206"/>
      <c r="O5" s="206"/>
      <c r="P5" s="206"/>
      <c r="Q5" s="206"/>
    </row>
    <row r="6" spans="1:17" ht="20.45" customHeight="1" x14ac:dyDescent="0.25">
      <c r="A6" s="209"/>
      <c r="B6" s="209"/>
      <c r="C6" s="209"/>
      <c r="D6" s="209"/>
      <c r="E6" s="211"/>
      <c r="F6" s="206"/>
      <c r="G6" s="212"/>
      <c r="H6" s="213"/>
      <c r="I6" s="212"/>
      <c r="J6" s="212"/>
      <c r="K6" s="212"/>
      <c r="L6" s="212"/>
      <c r="M6" s="209"/>
      <c r="N6" s="206"/>
      <c r="O6" s="206"/>
      <c r="P6" s="206"/>
      <c r="Q6" s="206"/>
    </row>
    <row r="7" spans="1:17" ht="20.45" customHeight="1" x14ac:dyDescent="0.25">
      <c r="A7" s="209"/>
      <c r="B7" s="209"/>
      <c r="C7" s="209"/>
      <c r="D7" s="209"/>
      <c r="E7" s="210" t="s">
        <v>46</v>
      </c>
      <c r="F7" s="206"/>
      <c r="G7" s="367" t="str">
        <f>O32</f>
        <v>SPRAGUE/ MCKAY GIRLS</v>
      </c>
      <c r="H7" s="368"/>
      <c r="I7" s="368"/>
      <c r="J7" s="368"/>
      <c r="K7" s="368"/>
      <c r="L7" s="368"/>
      <c r="M7" s="209"/>
      <c r="N7" s="209"/>
      <c r="O7" s="209"/>
      <c r="P7" s="206"/>
      <c r="Q7" s="206"/>
    </row>
    <row r="8" spans="1:17" ht="17.45" customHeight="1" x14ac:dyDescent="0.25">
      <c r="A8" s="209"/>
      <c r="B8" s="209"/>
      <c r="C8" s="209"/>
      <c r="D8" s="209"/>
      <c r="E8" s="206"/>
      <c r="F8" s="206"/>
      <c r="G8" s="214"/>
      <c r="H8" s="214"/>
      <c r="I8" s="214"/>
      <c r="J8" s="214"/>
      <c r="K8" s="214"/>
      <c r="L8" s="214"/>
      <c r="M8" s="209"/>
      <c r="N8" s="209"/>
      <c r="O8" s="209"/>
      <c r="P8" s="206"/>
      <c r="Q8" s="206"/>
    </row>
    <row r="9" spans="1:17" ht="20.45" customHeight="1" x14ac:dyDescent="0.25">
      <c r="A9" s="209"/>
      <c r="B9" s="209"/>
      <c r="C9" s="209"/>
      <c r="D9" s="209"/>
      <c r="E9" s="210" t="s">
        <v>47</v>
      </c>
      <c r="F9" s="206"/>
      <c r="G9" s="367" t="str">
        <f>IF(E14+E22&lt;450," ",IF(E14&gt;E22,C20,C12))</f>
        <v>ALBANY GIRLS</v>
      </c>
      <c r="H9" s="368"/>
      <c r="I9" s="368"/>
      <c r="J9" s="368"/>
      <c r="K9" s="368"/>
      <c r="L9" s="368"/>
      <c r="M9" s="209"/>
      <c r="N9" s="209"/>
      <c r="O9" s="209"/>
      <c r="P9" s="206"/>
      <c r="Q9" s="206"/>
    </row>
    <row r="10" spans="1:17" ht="20.45" customHeight="1" x14ac:dyDescent="0.25">
      <c r="A10" s="209"/>
      <c r="B10" s="209"/>
      <c r="C10" s="209"/>
      <c r="D10" s="209"/>
      <c r="E10" s="211"/>
      <c r="F10" s="206"/>
      <c r="G10" s="214"/>
      <c r="H10" s="213"/>
      <c r="I10" s="214"/>
      <c r="J10" s="214"/>
      <c r="K10" s="214"/>
      <c r="L10" s="214"/>
      <c r="M10" s="209"/>
      <c r="N10" s="209"/>
      <c r="O10" s="209"/>
      <c r="P10" s="206"/>
      <c r="Q10" s="206"/>
    </row>
    <row r="11" spans="1:17" ht="17.100000000000001" customHeight="1" x14ac:dyDescent="0.25">
      <c r="A11" s="215" t="s">
        <v>48</v>
      </c>
      <c r="B11" s="209"/>
      <c r="C11" s="209"/>
      <c r="D11" s="209"/>
      <c r="E11" s="209"/>
      <c r="F11" s="209"/>
      <c r="G11" s="209"/>
      <c r="H11" s="209"/>
      <c r="I11" s="209"/>
      <c r="J11" s="206"/>
      <c r="K11" s="209"/>
      <c r="L11" s="209"/>
      <c r="M11" s="209"/>
      <c r="N11" s="206"/>
      <c r="O11" s="206"/>
      <c r="P11" s="206"/>
      <c r="Q11" s="206"/>
    </row>
    <row r="12" spans="1:17" ht="17.45" customHeight="1" x14ac:dyDescent="0.25">
      <c r="A12" s="216" t="s">
        <v>49</v>
      </c>
      <c r="B12" s="217"/>
      <c r="C12" s="365" t="str">
        <f>'G Semi'!B10</f>
        <v>SPRAGUE/ MCKAY GIRLS</v>
      </c>
      <c r="D12" s="366"/>
      <c r="E12" s="366"/>
      <c r="F12" s="218" t="s">
        <v>50</v>
      </c>
      <c r="G12" s="205"/>
      <c r="H12" s="205"/>
      <c r="I12" s="206"/>
      <c r="J12" s="206"/>
      <c r="K12" s="206"/>
      <c r="L12" s="206"/>
      <c r="M12" s="206"/>
      <c r="N12" s="206"/>
      <c r="O12" s="206"/>
      <c r="P12" s="206"/>
      <c r="Q12" s="206"/>
    </row>
    <row r="13" spans="1:17" ht="15.6" customHeight="1" x14ac:dyDescent="0.2">
      <c r="A13" s="214"/>
      <c r="B13" s="214"/>
      <c r="C13" s="214"/>
      <c r="D13" s="214"/>
      <c r="E13" s="214"/>
      <c r="F13" s="219"/>
      <c r="G13" s="220"/>
      <c r="H13" s="205"/>
      <c r="I13" s="205"/>
      <c r="J13" s="206"/>
      <c r="K13" s="206"/>
      <c r="L13" s="206"/>
      <c r="M13" s="206"/>
      <c r="N13" s="206"/>
      <c r="O13" s="206"/>
      <c r="P13" s="206"/>
      <c r="Q13" s="206"/>
    </row>
    <row r="14" spans="1:17" ht="15" customHeight="1" x14ac:dyDescent="0.2">
      <c r="A14" s="221">
        <v>125</v>
      </c>
      <c r="B14" s="222" t="s">
        <v>51</v>
      </c>
      <c r="C14" s="221">
        <v>135</v>
      </c>
      <c r="D14" s="222" t="s">
        <v>52</v>
      </c>
      <c r="E14" s="221">
        <f>A14+C14</f>
        <v>260</v>
      </c>
      <c r="F14" s="223"/>
      <c r="G14" s="220"/>
      <c r="H14" s="205"/>
      <c r="I14" s="205"/>
      <c r="J14" s="206"/>
      <c r="K14" s="206"/>
      <c r="L14" s="206"/>
      <c r="M14" s="206"/>
      <c r="N14" s="206"/>
      <c r="O14" s="206"/>
      <c r="P14" s="206"/>
      <c r="Q14" s="206"/>
    </row>
    <row r="15" spans="1:17" ht="15" customHeight="1" x14ac:dyDescent="0.2">
      <c r="A15" s="224" t="s">
        <v>53</v>
      </c>
      <c r="B15" s="225"/>
      <c r="C15" s="224" t="s">
        <v>54</v>
      </c>
      <c r="D15" s="225"/>
      <c r="E15" s="224" t="s">
        <v>33</v>
      </c>
      <c r="F15" s="223"/>
      <c r="G15" s="220"/>
      <c r="H15" s="205"/>
      <c r="I15" s="205"/>
      <c r="J15" s="206"/>
      <c r="K15" s="206"/>
      <c r="L15" s="206"/>
      <c r="M15" s="206"/>
      <c r="N15" s="205"/>
      <c r="O15" s="206"/>
      <c r="P15" s="206"/>
      <c r="Q15" s="206"/>
    </row>
    <row r="16" spans="1:17" ht="17.45" customHeight="1" x14ac:dyDescent="0.25">
      <c r="A16" s="206"/>
      <c r="B16" s="206"/>
      <c r="C16" s="206"/>
      <c r="D16" s="206"/>
      <c r="E16" s="206"/>
      <c r="F16" s="223"/>
      <c r="G16" s="226"/>
      <c r="H16" s="365" t="str">
        <f>IF($E$14+$E$22&lt;450," ",IF($E$14&gt;$E$22,$C$12,$C$20))</f>
        <v>SPRAGUE/ MCKAY GIRLS</v>
      </c>
      <c r="I16" s="366"/>
      <c r="J16" s="366"/>
      <c r="K16" s="366"/>
      <c r="L16" s="366"/>
      <c r="M16" s="227"/>
      <c r="N16" s="205"/>
      <c r="O16" s="206"/>
      <c r="P16" s="206"/>
      <c r="Q16" s="206"/>
    </row>
    <row r="17" spans="1:17" ht="15.6" customHeight="1" x14ac:dyDescent="0.2">
      <c r="A17" s="228" t="s">
        <v>55</v>
      </c>
      <c r="B17" s="206"/>
      <c r="C17" s="206"/>
      <c r="D17" s="206"/>
      <c r="E17" s="206"/>
      <c r="F17" s="223"/>
      <c r="G17" s="229"/>
      <c r="H17" s="212"/>
      <c r="I17" s="212"/>
      <c r="J17" s="214"/>
      <c r="K17" s="214"/>
      <c r="L17" s="212"/>
      <c r="M17" s="230"/>
      <c r="N17" s="220"/>
      <c r="O17" s="206"/>
      <c r="P17" s="206"/>
      <c r="Q17" s="206"/>
    </row>
    <row r="18" spans="1:17" ht="15" customHeight="1" x14ac:dyDescent="0.2">
      <c r="A18" s="206"/>
      <c r="B18" s="206"/>
      <c r="C18" s="206"/>
      <c r="D18" s="206"/>
      <c r="E18" s="206"/>
      <c r="F18" s="223"/>
      <c r="G18" s="220"/>
      <c r="H18" s="221">
        <v>126</v>
      </c>
      <c r="I18" s="222" t="s">
        <v>51</v>
      </c>
      <c r="J18" s="221">
        <v>145</v>
      </c>
      <c r="K18" s="222" t="s">
        <v>52</v>
      </c>
      <c r="L18" s="221">
        <f>H18+J18</f>
        <v>271</v>
      </c>
      <c r="M18" s="231"/>
      <c r="N18" s="220"/>
      <c r="O18" s="206"/>
      <c r="P18" s="206"/>
      <c r="Q18" s="206"/>
    </row>
    <row r="19" spans="1:17" ht="15.95" customHeight="1" x14ac:dyDescent="0.2">
      <c r="A19" s="215" t="s">
        <v>48</v>
      </c>
      <c r="B19" s="206"/>
      <c r="C19" s="206"/>
      <c r="D19" s="206"/>
      <c r="E19" s="206"/>
      <c r="F19" s="223"/>
      <c r="G19" s="220"/>
      <c r="H19" s="224" t="s">
        <v>53</v>
      </c>
      <c r="I19" s="225"/>
      <c r="J19" s="224" t="s">
        <v>54</v>
      </c>
      <c r="K19" s="225"/>
      <c r="L19" s="224" t="s">
        <v>33</v>
      </c>
      <c r="M19" s="231"/>
      <c r="N19" s="220"/>
      <c r="O19" s="206"/>
      <c r="P19" s="206"/>
      <c r="Q19" s="206"/>
    </row>
    <row r="20" spans="1:17" ht="17.45" customHeight="1" x14ac:dyDescent="0.25">
      <c r="A20" s="216" t="s">
        <v>56</v>
      </c>
      <c r="B20" s="217"/>
      <c r="C20" s="365" t="str">
        <f>'G Semi'!B11</f>
        <v>ALBANY GIRLS</v>
      </c>
      <c r="D20" s="366"/>
      <c r="E20" s="366"/>
      <c r="F20" s="232"/>
      <c r="G20" s="220"/>
      <c r="H20" s="205"/>
      <c r="I20" s="205"/>
      <c r="J20" s="206"/>
      <c r="K20" s="206"/>
      <c r="L20" s="205"/>
      <c r="M20" s="231"/>
      <c r="N20" s="233"/>
      <c r="O20" s="206"/>
      <c r="P20" s="206"/>
      <c r="Q20" s="206"/>
    </row>
    <row r="21" spans="1:17" ht="15.6" customHeight="1" x14ac:dyDescent="0.2">
      <c r="A21" s="214"/>
      <c r="B21" s="214"/>
      <c r="C21" s="214"/>
      <c r="D21" s="214"/>
      <c r="E21" s="214"/>
      <c r="F21" s="214"/>
      <c r="G21" s="205"/>
      <c r="H21" s="205"/>
      <c r="I21" s="206"/>
      <c r="J21" s="206"/>
      <c r="K21" s="206"/>
      <c r="L21" s="205"/>
      <c r="M21" s="231"/>
      <c r="N21" s="220"/>
      <c r="O21" s="206"/>
      <c r="P21" s="206"/>
      <c r="Q21" s="206"/>
    </row>
    <row r="22" spans="1:17" ht="15" customHeight="1" x14ac:dyDescent="0.2">
      <c r="A22" s="221">
        <v>101</v>
      </c>
      <c r="B22" s="222" t="s">
        <v>51</v>
      </c>
      <c r="C22" s="221">
        <v>108</v>
      </c>
      <c r="D22" s="222" t="s">
        <v>52</v>
      </c>
      <c r="E22" s="221">
        <f>A22+C22</f>
        <v>209</v>
      </c>
      <c r="F22" s="206"/>
      <c r="G22" s="206"/>
      <c r="H22" s="206"/>
      <c r="I22" s="206"/>
      <c r="J22" s="206"/>
      <c r="K22" s="206"/>
      <c r="L22" s="205"/>
      <c r="M22" s="231"/>
      <c r="N22" s="220"/>
      <c r="O22" s="206"/>
      <c r="P22" s="206"/>
      <c r="Q22" s="206"/>
    </row>
    <row r="23" spans="1:17" ht="15" customHeight="1" x14ac:dyDescent="0.2">
      <c r="A23" s="224" t="s">
        <v>53</v>
      </c>
      <c r="B23" s="225"/>
      <c r="C23" s="224" t="s">
        <v>54</v>
      </c>
      <c r="D23" s="225"/>
      <c r="E23" s="224" t="s">
        <v>33</v>
      </c>
      <c r="F23" s="206"/>
      <c r="G23" s="206"/>
      <c r="H23" s="206"/>
      <c r="I23" s="206"/>
      <c r="J23" s="206"/>
      <c r="K23" s="206"/>
      <c r="L23" s="206"/>
      <c r="M23" s="223"/>
      <c r="N23" s="220"/>
      <c r="O23" s="206"/>
      <c r="P23" s="206"/>
      <c r="Q23" s="206"/>
    </row>
    <row r="24" spans="1:17" ht="17.45" customHeight="1" x14ac:dyDescent="0.25">
      <c r="A24" s="234"/>
      <c r="B24" s="209"/>
      <c r="C24" s="209"/>
      <c r="D24" s="209"/>
      <c r="E24" s="209"/>
      <c r="F24" s="209"/>
      <c r="G24" s="205"/>
      <c r="H24" s="205"/>
      <c r="I24" s="206"/>
      <c r="J24" s="206"/>
      <c r="K24" s="206"/>
      <c r="L24" s="206"/>
      <c r="M24" s="231"/>
      <c r="N24" s="235" t="s">
        <v>57</v>
      </c>
      <c r="O24" s="365" t="str">
        <f>IF(L18+L32&lt;450," ",IF(L18&gt;L32,H16,I30))</f>
        <v>DALLAS GIRLS</v>
      </c>
      <c r="P24" s="366"/>
      <c r="Q24" s="366"/>
    </row>
    <row r="25" spans="1:17" ht="17.45" customHeight="1" x14ac:dyDescent="0.25">
      <c r="A25" s="234"/>
      <c r="B25" s="209"/>
      <c r="C25" s="236"/>
      <c r="D25" s="237"/>
      <c r="E25" s="237"/>
      <c r="F25" s="238"/>
      <c r="G25" s="205"/>
      <c r="H25" s="205"/>
      <c r="I25" s="206"/>
      <c r="J25" s="206"/>
      <c r="K25" s="206"/>
      <c r="L25" s="206"/>
      <c r="M25" s="231"/>
      <c r="N25" s="229"/>
      <c r="O25" s="212"/>
      <c r="P25" s="212"/>
      <c r="Q25" s="212"/>
    </row>
    <row r="26" spans="1:17" ht="15" customHeight="1" x14ac:dyDescent="0.2">
      <c r="A26" s="205"/>
      <c r="B26" s="205"/>
      <c r="C26" s="205"/>
      <c r="D26" s="205"/>
      <c r="E26" s="205"/>
      <c r="F26" s="205"/>
      <c r="G26" s="205"/>
      <c r="H26" s="205"/>
      <c r="I26" s="206"/>
      <c r="J26" s="206"/>
      <c r="K26" s="206"/>
      <c r="L26" s="206"/>
      <c r="M26" s="231"/>
      <c r="N26" s="233"/>
      <c r="O26" s="206"/>
      <c r="P26" s="206"/>
      <c r="Q26" s="206"/>
    </row>
    <row r="27" spans="1:17" ht="15" customHeight="1" x14ac:dyDescent="0.2">
      <c r="A27" s="239"/>
      <c r="B27" s="239"/>
      <c r="C27" s="239"/>
      <c r="D27" s="239"/>
      <c r="E27" s="239"/>
      <c r="F27" s="205"/>
      <c r="G27" s="205"/>
      <c r="H27" s="206"/>
      <c r="I27" s="206"/>
      <c r="J27" s="206"/>
      <c r="K27" s="206"/>
      <c r="L27" s="206"/>
      <c r="M27" s="231"/>
      <c r="N27" s="233"/>
      <c r="O27" s="206"/>
      <c r="P27" s="206"/>
      <c r="Q27" s="206"/>
    </row>
    <row r="28" spans="1:17" ht="15" customHeight="1" x14ac:dyDescent="0.2">
      <c r="A28" s="240"/>
      <c r="B28" s="225"/>
      <c r="C28" s="240"/>
      <c r="D28" s="225"/>
      <c r="E28" s="240"/>
      <c r="F28" s="205"/>
      <c r="G28" s="206"/>
      <c r="H28" s="206"/>
      <c r="I28" s="206"/>
      <c r="J28" s="206"/>
      <c r="K28" s="206"/>
      <c r="L28" s="206"/>
      <c r="M28" s="231"/>
      <c r="N28" s="233"/>
      <c r="O28" s="206"/>
      <c r="P28" s="206"/>
      <c r="Q28" s="206"/>
    </row>
    <row r="29" spans="1:17" ht="17.100000000000001" customHeight="1" x14ac:dyDescent="0.25">
      <c r="A29" s="205"/>
      <c r="B29" s="205"/>
      <c r="C29" s="205"/>
      <c r="D29" s="205"/>
      <c r="E29" s="205"/>
      <c r="F29" s="205"/>
      <c r="G29" s="234"/>
      <c r="H29" s="209"/>
      <c r="I29" s="209"/>
      <c r="J29" s="209"/>
      <c r="K29" s="209"/>
      <c r="L29" s="209"/>
      <c r="M29" s="231"/>
      <c r="N29" s="233"/>
      <c r="O29" s="206"/>
      <c r="P29" s="206"/>
      <c r="Q29" s="206"/>
    </row>
    <row r="30" spans="1:17" ht="17.45" customHeight="1" x14ac:dyDescent="0.25">
      <c r="A30" s="241"/>
      <c r="B30" s="205"/>
      <c r="C30" s="205"/>
      <c r="D30" s="205"/>
      <c r="E30" s="205"/>
      <c r="F30" s="205"/>
      <c r="G30" s="242" t="s">
        <v>57</v>
      </c>
      <c r="H30" s="243"/>
      <c r="I30" s="365" t="str">
        <f>'G Semi'!B9</f>
        <v>DALLAS GIRLS</v>
      </c>
      <c r="J30" s="366"/>
      <c r="K30" s="366"/>
      <c r="L30" s="244" t="s">
        <v>50</v>
      </c>
      <c r="M30" s="232"/>
      <c r="N30" s="233"/>
      <c r="O30" s="206"/>
      <c r="P30" s="206"/>
      <c r="Q30" s="206"/>
    </row>
    <row r="31" spans="1:17" ht="15.6" customHeight="1" x14ac:dyDescent="0.2">
      <c r="A31" s="205"/>
      <c r="B31" s="205"/>
      <c r="C31" s="205"/>
      <c r="D31" s="205"/>
      <c r="E31" s="205"/>
      <c r="F31" s="205"/>
      <c r="G31" s="214"/>
      <c r="H31" s="212"/>
      <c r="I31" s="212"/>
      <c r="J31" s="212"/>
      <c r="K31" s="214"/>
      <c r="L31" s="212"/>
      <c r="M31" s="212"/>
      <c r="N31" s="206"/>
      <c r="O31" s="206"/>
      <c r="P31" s="206"/>
      <c r="Q31" s="206"/>
    </row>
    <row r="32" spans="1:17" ht="17.45" customHeight="1" x14ac:dyDescent="0.25">
      <c r="A32" s="234"/>
      <c r="B32" s="205"/>
      <c r="C32" s="205"/>
      <c r="D32" s="205"/>
      <c r="E32" s="205"/>
      <c r="F32" s="205"/>
      <c r="G32" s="206"/>
      <c r="H32" s="221">
        <v>159</v>
      </c>
      <c r="I32" s="222" t="s">
        <v>51</v>
      </c>
      <c r="J32" s="221">
        <v>143</v>
      </c>
      <c r="K32" s="222" t="s">
        <v>52</v>
      </c>
      <c r="L32" s="221">
        <f>H32+J32</f>
        <v>302</v>
      </c>
      <c r="M32" s="205"/>
      <c r="N32" s="218" t="s">
        <v>58</v>
      </c>
      <c r="O32" s="365" t="str">
        <f>IF(L18+L32&lt;450," ",IF(L18&lt;L32,H16,I30))</f>
        <v>SPRAGUE/ MCKAY GIRLS</v>
      </c>
      <c r="P32" s="366"/>
      <c r="Q32" s="366"/>
    </row>
    <row r="33" spans="1:17" ht="17.45" customHeight="1" x14ac:dyDescent="0.25">
      <c r="A33" s="245"/>
      <c r="B33" s="205"/>
      <c r="C33" s="211"/>
      <c r="D33" s="246"/>
      <c r="E33" s="246"/>
      <c r="F33" s="205"/>
      <c r="G33" s="206"/>
      <c r="H33" s="224" t="s">
        <v>53</v>
      </c>
      <c r="I33" s="225"/>
      <c r="J33" s="224" t="s">
        <v>54</v>
      </c>
      <c r="K33" s="225"/>
      <c r="L33" s="224" t="s">
        <v>33</v>
      </c>
      <c r="M33" s="205"/>
      <c r="N33" s="212"/>
      <c r="O33" s="214"/>
      <c r="P33" s="214"/>
      <c r="Q33" s="214"/>
    </row>
    <row r="34" spans="1:17" ht="15" customHeight="1" x14ac:dyDescent="0.2">
      <c r="A34" s="205"/>
      <c r="B34" s="205"/>
      <c r="C34" s="205"/>
      <c r="D34" s="205"/>
      <c r="E34" s="205"/>
      <c r="F34" s="205"/>
      <c r="G34" s="206"/>
      <c r="H34" s="206"/>
      <c r="I34" s="206"/>
      <c r="J34" s="206"/>
      <c r="K34" s="206"/>
      <c r="L34" s="206"/>
      <c r="M34" s="206"/>
      <c r="N34" s="206"/>
      <c r="O34" s="206"/>
      <c r="P34" s="206"/>
      <c r="Q34" s="206"/>
    </row>
    <row r="35" spans="1:17" ht="13.7" customHeight="1" x14ac:dyDescent="0.2">
      <c r="A35" s="192"/>
      <c r="B35" s="192"/>
      <c r="C35" s="192"/>
      <c r="D35" s="192"/>
      <c r="E35" s="192"/>
      <c r="F35" s="201"/>
      <c r="G35" s="99"/>
      <c r="H35" s="99"/>
      <c r="I35" s="99"/>
      <c r="J35" s="99"/>
      <c r="K35" s="99"/>
      <c r="L35" s="99"/>
      <c r="M35" s="99"/>
      <c r="N35" s="99"/>
      <c r="O35" s="99"/>
      <c r="P35" s="99"/>
      <c r="Q35" s="99"/>
    </row>
    <row r="36" spans="1:17" ht="13.7" customHeight="1" x14ac:dyDescent="0.2">
      <c r="A36" s="247"/>
      <c r="B36" s="248"/>
      <c r="C36" s="247"/>
      <c r="D36" s="248"/>
      <c r="E36" s="247"/>
      <c r="F36" s="201"/>
      <c r="G36" s="99"/>
      <c r="H36" s="99"/>
      <c r="I36" s="99"/>
      <c r="J36" s="99"/>
      <c r="K36" s="99"/>
      <c r="L36" s="99"/>
      <c r="M36" s="99"/>
      <c r="N36" s="99"/>
      <c r="O36" s="99"/>
      <c r="P36" s="99"/>
      <c r="Q36" s="99"/>
    </row>
    <row r="37" spans="1:17" ht="13.7" customHeight="1" x14ac:dyDescent="0.2">
      <c r="A37" s="99"/>
      <c r="B37" s="99"/>
      <c r="C37" s="99"/>
      <c r="D37" s="99"/>
      <c r="E37" s="99"/>
      <c r="F37" s="99"/>
      <c r="G37" s="99"/>
      <c r="H37" s="99"/>
      <c r="I37" s="99"/>
      <c r="J37" s="99"/>
      <c r="K37" s="99"/>
      <c r="L37" s="99"/>
      <c r="M37" s="99"/>
      <c r="N37" s="99"/>
      <c r="O37" s="99"/>
      <c r="P37" s="99"/>
      <c r="Q37" s="99"/>
    </row>
    <row r="38" spans="1:17" ht="13.7" customHeight="1" x14ac:dyDescent="0.2">
      <c r="A38" s="99"/>
      <c r="B38" s="99"/>
      <c r="C38" s="99"/>
      <c r="D38" s="99"/>
      <c r="E38" s="99"/>
      <c r="F38" s="99"/>
      <c r="G38" s="99"/>
      <c r="H38" s="99"/>
      <c r="I38" s="99"/>
      <c r="J38" s="99"/>
      <c r="K38" s="99"/>
      <c r="L38" s="99"/>
      <c r="M38" s="99"/>
      <c r="N38" s="99"/>
      <c r="O38" s="99"/>
      <c r="P38" s="99"/>
      <c r="Q38" s="99"/>
    </row>
    <row r="39" spans="1:17" ht="16.7" customHeight="1" x14ac:dyDescent="0.25">
      <c r="A39" s="99"/>
      <c r="B39" s="99"/>
      <c r="C39" s="99"/>
      <c r="D39" s="99"/>
      <c r="E39" s="99"/>
      <c r="F39" s="99"/>
      <c r="G39" s="201"/>
      <c r="H39" s="249"/>
      <c r="I39" s="208"/>
      <c r="J39" s="208"/>
      <c r="K39" s="208"/>
      <c r="L39" s="208"/>
      <c r="M39" s="208"/>
      <c r="N39" s="201"/>
      <c r="O39" s="201"/>
      <c r="P39" s="201"/>
      <c r="Q39" s="201"/>
    </row>
  </sheetData>
  <mergeCells count="12">
    <mergeCell ref="A1:I1"/>
    <mergeCell ref="A2:Q2"/>
    <mergeCell ref="A3:Q3"/>
    <mergeCell ref="O24:Q24"/>
    <mergeCell ref="G9:L9"/>
    <mergeCell ref="O32:Q32"/>
    <mergeCell ref="H16:L16"/>
    <mergeCell ref="G7:L7"/>
    <mergeCell ref="C12:E12"/>
    <mergeCell ref="G5:L5"/>
    <mergeCell ref="I30:K30"/>
    <mergeCell ref="C20:E20"/>
  </mergeCells>
  <pageMargins left="0.25" right="0.25" top="0.5" bottom="0.5" header="0.5" footer="0.5"/>
  <pageSetup scale="85" orientation="landscape" horizontalDpi="4294967293"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B Input</vt:lpstr>
      <vt:lpstr>G Input</vt:lpstr>
      <vt:lpstr>B Q Stand</vt:lpstr>
      <vt:lpstr>G Q Stand</vt:lpstr>
      <vt:lpstr>All Stars</vt:lpstr>
      <vt:lpstr>B All Stars</vt:lpstr>
      <vt:lpstr>G All Stars</vt:lpstr>
      <vt:lpstr>B Finals</vt:lpstr>
      <vt:lpstr>G Finals</vt:lpstr>
      <vt:lpstr>B Semi Bracket</vt:lpstr>
      <vt:lpstr>B Semi</vt:lpstr>
      <vt:lpstr>G Semi Bracket</vt:lpstr>
      <vt:lpstr>G Semi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breckenridge</dc:creator>
  <cp:lastModifiedBy>christine breckenridge</cp:lastModifiedBy>
  <cp:lastPrinted>2023-01-30T04:42:08Z</cp:lastPrinted>
  <dcterms:created xsi:type="dcterms:W3CDTF">2022-12-07T20:01:13Z</dcterms:created>
  <dcterms:modified xsi:type="dcterms:W3CDTF">2023-01-30T04:53:41Z</dcterms:modified>
</cp:coreProperties>
</file>